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ptiBau s.r.o\INVENTE\Třeboň 2024\"/>
    </mc:Choice>
  </mc:AlternateContent>
  <bookViews>
    <workbookView xWindow="0" yWindow="0" windowWidth="0" windowHeight="0"/>
  </bookViews>
  <sheets>
    <sheet name="Rekapitulace stavby" sheetId="1" r:id="rId1"/>
    <sheet name="SO_102 - Komunikace, zpev..." sheetId="2" r:id="rId2"/>
    <sheet name="SO_102_NV - Náhradní výsadba" sheetId="3" r:id="rId3"/>
    <sheet name="SO_301 - Vodovod a vodovo..." sheetId="4" r:id="rId4"/>
    <sheet name="SO_302 - Jednotná kanaliz..." sheetId="5" r:id="rId5"/>
    <sheet name="SO_303 - Dešťová kanaliza..." sheetId="6" r:id="rId6"/>
    <sheet name="SO_401 - Veřejné osvětlení" sheetId="7" r:id="rId7"/>
    <sheet name="SO_701 - Kontejnerové pří..." sheetId="8" r:id="rId8"/>
    <sheet name="VON - Vedlejší a ostatní ..." sheetId="9" r:id="rId9"/>
    <sheet name="Seznam figur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'SO_102 - Komunikace, zpev...'!$C$84:$K$352</definedName>
    <definedName name="_xlnm.Print_Area" localSheetId="1">'SO_102 - Komunikace, zpev...'!$C$4:$J$39,'SO_102 - Komunikace, zpev...'!$C$45:$J$66,'SO_102 - Komunikace, zpev...'!$C$72:$K$352</definedName>
    <definedName name="_xlnm.Print_Titles" localSheetId="1">'SO_102 - Komunikace, zpev...'!$84:$84</definedName>
    <definedName name="_xlnm._FilterDatabase" localSheetId="2" hidden="1">'SO_102_NV - Náhradní výsadba'!$C$89:$K$199</definedName>
    <definedName name="_xlnm.Print_Area" localSheetId="2">'SO_102_NV - Náhradní výsadba'!$C$4:$J$41,'SO_102_NV - Náhradní výsadba'!$C$47:$J$69,'SO_102_NV - Náhradní výsadba'!$C$75:$K$199</definedName>
    <definedName name="_xlnm.Print_Titles" localSheetId="2">'SO_102_NV - Náhradní výsadba'!$89:$89</definedName>
    <definedName name="_xlnm._FilterDatabase" localSheetId="3" hidden="1">'SO_301 - Vodovod a vodovo...'!$C$88:$K$330</definedName>
    <definedName name="_xlnm.Print_Area" localSheetId="3">'SO_301 - Vodovod a vodovo...'!$C$4:$J$39,'SO_301 - Vodovod a vodovo...'!$C$45:$J$70,'SO_301 - Vodovod a vodovo...'!$C$76:$K$330</definedName>
    <definedName name="_xlnm.Print_Titles" localSheetId="3">'SO_301 - Vodovod a vodovo...'!$88:$88</definedName>
    <definedName name="_xlnm._FilterDatabase" localSheetId="4" hidden="1">'SO_302 - Jednotná kanaliz...'!$C$89:$K$287</definedName>
    <definedName name="_xlnm.Print_Area" localSheetId="4">'SO_302 - Jednotná kanaliz...'!$C$4:$J$39,'SO_302 - Jednotná kanaliz...'!$C$45:$J$71,'SO_302 - Jednotná kanaliz...'!$C$77:$K$287</definedName>
    <definedName name="_xlnm.Print_Titles" localSheetId="4">'SO_302 - Jednotná kanaliz...'!$89:$89</definedName>
    <definedName name="_xlnm._FilterDatabase" localSheetId="5" hidden="1">'SO_303 - Dešťová kanaliza...'!$C$91:$K$313</definedName>
    <definedName name="_xlnm.Print_Area" localSheetId="5">'SO_303 - Dešťová kanaliza...'!$C$4:$J$39,'SO_303 - Dešťová kanaliza...'!$C$45:$J$73,'SO_303 - Dešťová kanaliza...'!$C$79:$K$313</definedName>
    <definedName name="_xlnm.Print_Titles" localSheetId="5">'SO_303 - Dešťová kanaliza...'!$91:$91</definedName>
    <definedName name="_xlnm._FilterDatabase" localSheetId="6" hidden="1">'SO_401 - Veřejné osvětlení'!$C$83:$K$168</definedName>
    <definedName name="_xlnm.Print_Area" localSheetId="6">'SO_401 - Veřejné osvětlení'!$C$4:$J$39,'SO_401 - Veřejné osvětlení'!$C$45:$J$65,'SO_401 - Veřejné osvětlení'!$C$71:$K$168</definedName>
    <definedName name="_xlnm.Print_Titles" localSheetId="6">'SO_401 - Veřejné osvětlení'!$83:$83</definedName>
    <definedName name="_xlnm._FilterDatabase" localSheetId="7" hidden="1">'SO_701 - Kontejnerové pří...'!$C$83:$K$118</definedName>
    <definedName name="_xlnm.Print_Area" localSheetId="7">'SO_701 - Kontejnerové pří...'!$C$4:$J$39,'SO_701 - Kontejnerové pří...'!$C$45:$J$65,'SO_701 - Kontejnerové pří...'!$C$71:$K$118</definedName>
    <definedName name="_xlnm.Print_Titles" localSheetId="7">'SO_701 - Kontejnerové pří...'!$83:$83</definedName>
    <definedName name="_xlnm._FilterDatabase" localSheetId="8" hidden="1">'VON - Vedlejší a ostatní ...'!$C$85:$K$151</definedName>
    <definedName name="_xlnm.Print_Area" localSheetId="8">'VON - Vedlejší a ostatní ...'!$C$4:$J$39,'VON - Vedlejší a ostatní ...'!$C$45:$J$67,'VON - Vedlejší a ostatní ...'!$C$73:$K$151</definedName>
    <definedName name="_xlnm.Print_Titles" localSheetId="8">'VON - Vedlejší a ostatní ...'!$85:$85</definedName>
    <definedName name="_xlnm.Print_Area" localSheetId="9">'Seznam figur'!$C$4:$G$281</definedName>
    <definedName name="_xlnm.Print_Titles" localSheetId="9">'Seznam figur'!$9:$9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D7"/>
  <c i="9" r="J37"/>
  <c r="J36"/>
  <c i="1" r="AY63"/>
  <c i="9" r="J35"/>
  <c i="1" r="AX63"/>
  <c i="9"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T88"/>
  <c r="R89"/>
  <c r="R88"/>
  <c r="P89"/>
  <c r="P88"/>
  <c r="J82"/>
  <c r="F82"/>
  <c r="F80"/>
  <c r="E78"/>
  <c r="J54"/>
  <c r="F54"/>
  <c r="F52"/>
  <c r="E50"/>
  <c r="J24"/>
  <c r="E24"/>
  <c r="J83"/>
  <c r="J23"/>
  <c r="J18"/>
  <c r="E18"/>
  <c r="F55"/>
  <c r="J17"/>
  <c r="J12"/>
  <c r="J52"/>
  <c r="E7"/>
  <c r="E76"/>
  <c i="8" r="J37"/>
  <c r="J36"/>
  <c i="1" r="AY62"/>
  <c i="8" r="J35"/>
  <c i="1" r="AX62"/>
  <c i="8" r="BI117"/>
  <c r="BH117"/>
  <c r="BG117"/>
  <c r="BF117"/>
  <c r="T117"/>
  <c r="R117"/>
  <c r="P117"/>
  <c r="BI114"/>
  <c r="BH114"/>
  <c r="BG114"/>
  <c r="BF114"/>
  <c r="T114"/>
  <c r="R114"/>
  <c r="P114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78"/>
  <c r="E7"/>
  <c r="E48"/>
  <c i="7" r="J37"/>
  <c r="J36"/>
  <c i="1" r="AY61"/>
  <c i="7" r="J35"/>
  <c i="1" r="AX61"/>
  <c i="7"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F80"/>
  <c r="F78"/>
  <c r="E76"/>
  <c r="J54"/>
  <c r="F54"/>
  <c r="F52"/>
  <c r="E50"/>
  <c r="J24"/>
  <c r="E24"/>
  <c r="J55"/>
  <c r="J23"/>
  <c r="J18"/>
  <c r="E18"/>
  <c r="F81"/>
  <c r="J17"/>
  <c r="J12"/>
  <c r="J52"/>
  <c r="E7"/>
  <c r="E48"/>
  <c i="6" r="J37"/>
  <c r="J36"/>
  <c i="1" r="AY60"/>
  <c i="6" r="J35"/>
  <c i="1" r="AX60"/>
  <c i="6"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T304"/>
  <c r="R305"/>
  <c r="R304"/>
  <c r="P305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T270"/>
  <c r="R271"/>
  <c r="R270"/>
  <c r="P271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3"/>
  <c r="BH133"/>
  <c r="BG133"/>
  <c r="BF133"/>
  <c r="T133"/>
  <c r="R133"/>
  <c r="P133"/>
  <c r="BI128"/>
  <c r="BH128"/>
  <c r="BG128"/>
  <c r="BF128"/>
  <c r="T128"/>
  <c r="R128"/>
  <c r="P128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4"/>
  <c r="F54"/>
  <c r="F52"/>
  <c r="E50"/>
  <c r="J24"/>
  <c r="E24"/>
  <c r="J55"/>
  <c r="J23"/>
  <c r="J18"/>
  <c r="E18"/>
  <c r="F55"/>
  <c r="J17"/>
  <c r="J12"/>
  <c r="J86"/>
  <c r="E7"/>
  <c r="E48"/>
  <c i="5" r="J37"/>
  <c r="J36"/>
  <c i="1" r="AY59"/>
  <c i="5" r="J35"/>
  <c i="1" r="AX59"/>
  <c i="5"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T278"/>
  <c r="R279"/>
  <c r="R278"/>
  <c r="P279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28"/>
  <c r="BH128"/>
  <c r="BG128"/>
  <c r="BF128"/>
  <c r="T128"/>
  <c r="R128"/>
  <c r="P128"/>
  <c r="BI123"/>
  <c r="BH123"/>
  <c r="BG123"/>
  <c r="BF123"/>
  <c r="T123"/>
  <c r="R123"/>
  <c r="P123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52"/>
  <c r="E7"/>
  <c r="E80"/>
  <c i="4" r="J37"/>
  <c r="J36"/>
  <c i="1" r="AY58"/>
  <c i="4" r="J35"/>
  <c i="1" r="AX58"/>
  <c i="4" r="BI329"/>
  <c r="BH329"/>
  <c r="BG329"/>
  <c r="BF329"/>
  <c r="T329"/>
  <c r="T328"/>
  <c r="R329"/>
  <c r="R328"/>
  <c r="P329"/>
  <c r="P328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T142"/>
  <c r="R143"/>
  <c r="R142"/>
  <c r="P143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3"/>
  <c r="BH113"/>
  <c r="BG113"/>
  <c r="BF113"/>
  <c r="T113"/>
  <c r="R113"/>
  <c r="P113"/>
  <c r="BI108"/>
  <c r="BH108"/>
  <c r="BG108"/>
  <c r="BF108"/>
  <c r="T108"/>
  <c r="R108"/>
  <c r="P108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86"/>
  <c r="J17"/>
  <c r="J12"/>
  <c r="J52"/>
  <c r="E7"/>
  <c r="E79"/>
  <c i="3" r="J39"/>
  <c r="J38"/>
  <c i="1" r="AY57"/>
  <c i="3" r="J37"/>
  <c i="1" r="AX57"/>
  <c i="3"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8"/>
  <c r="F58"/>
  <c r="F56"/>
  <c r="E54"/>
  <c r="J26"/>
  <c r="E26"/>
  <c r="J59"/>
  <c r="J25"/>
  <c r="J20"/>
  <c r="E20"/>
  <c r="F87"/>
  <c r="J19"/>
  <c r="J14"/>
  <c r="J56"/>
  <c r="E7"/>
  <c r="E50"/>
  <c i="2" r="J37"/>
  <c r="J36"/>
  <c i="1" r="AY56"/>
  <c i="2" r="J35"/>
  <c i="1" r="AX56"/>
  <c i="2"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6"/>
  <c r="BH126"/>
  <c r="BG126"/>
  <c r="BF126"/>
  <c r="T126"/>
  <c r="R126"/>
  <c r="P126"/>
  <c r="BI124"/>
  <c r="BH124"/>
  <c r="BG124"/>
  <c r="BF124"/>
  <c r="T124"/>
  <c r="R124"/>
  <c r="P124"/>
  <c r="BI113"/>
  <c r="BH113"/>
  <c r="BG113"/>
  <c r="BF113"/>
  <c r="T113"/>
  <c r="R113"/>
  <c r="P113"/>
  <c r="BI110"/>
  <c r="BH110"/>
  <c r="BG110"/>
  <c r="BF110"/>
  <c r="T110"/>
  <c r="R110"/>
  <c r="P110"/>
  <c r="BI103"/>
  <c r="BH103"/>
  <c r="BG103"/>
  <c r="BF103"/>
  <c r="T103"/>
  <c r="R103"/>
  <c r="P103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1" r="L50"/>
  <c r="AM50"/>
  <c r="AM49"/>
  <c r="L49"/>
  <c r="AM47"/>
  <c r="L47"/>
  <c r="L45"/>
  <c r="L44"/>
  <c i="2" r="BK197"/>
  <c i="3" r="J168"/>
  <c i="4" r="J294"/>
  <c r="J203"/>
  <c r="BK282"/>
  <c r="J232"/>
  <c i="5" r="J183"/>
  <c i="6" r="J263"/>
  <c r="BK252"/>
  <c i="7" r="J96"/>
  <c r="BK110"/>
  <c i="2" r="BK325"/>
  <c r="J293"/>
  <c r="BK250"/>
  <c r="J225"/>
  <c r="BK126"/>
  <c i="3" r="J151"/>
  <c i="4" r="BK272"/>
  <c r="J134"/>
  <c r="J246"/>
  <c r="BK159"/>
  <c r="J230"/>
  <c r="BK313"/>
  <c r="BK207"/>
  <c r="J253"/>
  <c i="5" r="BK283"/>
  <c r="BK218"/>
  <c r="BK165"/>
  <c r="BK185"/>
  <c r="J208"/>
  <c i="6" r="J95"/>
  <c r="J252"/>
  <c r="BK146"/>
  <c r="BK112"/>
  <c i="7" r="BK150"/>
  <c r="J92"/>
  <c i="2" r="J206"/>
  <c r="J110"/>
  <c i="3" r="BK96"/>
  <c i="4" r="BK205"/>
  <c r="BK308"/>
  <c i="5" r="BK169"/>
  <c r="J165"/>
  <c r="J123"/>
  <c i="6" r="BK290"/>
  <c r="BK241"/>
  <c i="7" r="BK94"/>
  <c i="9" r="J125"/>
  <c i="2" r="BK171"/>
  <c i="3" r="J127"/>
  <c r="BK198"/>
  <c i="4" r="J249"/>
  <c r="BK227"/>
  <c r="J143"/>
  <c r="J195"/>
  <c i="5" r="J128"/>
  <c r="J279"/>
  <c i="6" r="BK271"/>
  <c r="BK235"/>
  <c r="J221"/>
  <c i="8" r="J95"/>
  <c i="2" r="J141"/>
  <c i="3" r="J133"/>
  <c i="4" r="BK222"/>
  <c r="J210"/>
  <c i="5" r="BK220"/>
  <c r="BK141"/>
  <c i="6" r="BK298"/>
  <c r="BK250"/>
  <c r="J189"/>
  <c i="7" r="BK120"/>
  <c i="9" r="BK118"/>
  <c i="2" r="J329"/>
  <c r="BK290"/>
  <c r="J230"/>
  <c r="BK141"/>
  <c i="3" r="J125"/>
  <c i="4" r="J172"/>
  <c r="J175"/>
  <c r="J215"/>
  <c i="5" r="J264"/>
  <c r="BK128"/>
  <c i="6" r="J169"/>
  <c r="J250"/>
  <c i="7" r="J128"/>
  <c i="9" r="J144"/>
  <c i="2" r="BK138"/>
  <c i="3" r="J154"/>
  <c i="4" r="BK246"/>
  <c r="J227"/>
  <c r="BK151"/>
  <c i="5" r="BK193"/>
  <c r="J195"/>
  <c i="6" r="J178"/>
  <c r="J193"/>
  <c i="7" r="J113"/>
  <c r="BK88"/>
  <c i="2" r="BK343"/>
  <c r="J314"/>
  <c r="BK267"/>
  <c r="BK237"/>
  <c r="J156"/>
  <c i="3" r="BK151"/>
  <c i="4" r="BK198"/>
  <c r="BK134"/>
  <c r="BK241"/>
  <c i="5" r="BK190"/>
  <c r="J203"/>
  <c i="6" r="J266"/>
  <c r="BK260"/>
  <c i="7" r="BK148"/>
  <c r="BK132"/>
  <c i="9" r="BK93"/>
  <c i="2" r="F36"/>
  <c i="4" r="BK177"/>
  <c i="5" r="J247"/>
  <c r="BK145"/>
  <c r="J111"/>
  <c r="J218"/>
  <c i="6" r="J309"/>
  <c r="J133"/>
  <c i="7" r="J102"/>
  <c r="J100"/>
  <c i="9" r="BK128"/>
  <c i="2" r="BK180"/>
  <c i="3" r="J112"/>
  <c r="BK154"/>
  <c i="4" r="BK235"/>
  <c r="BK301"/>
  <c r="BK239"/>
  <c i="5" r="BK216"/>
  <c i="6" r="J116"/>
  <c r="BK239"/>
  <c i="7" r="J139"/>
  <c i="8" r="J114"/>
  <c i="2" r="J34"/>
  <c i="6" r="BK164"/>
  <c r="BK120"/>
  <c i="8" r="J87"/>
  <c i="2" r="J171"/>
  <c i="3" r="BK174"/>
  <c i="4" r="J244"/>
  <c r="J162"/>
  <c r="BK319"/>
  <c i="5" r="BK136"/>
  <c r="J141"/>
  <c i="6" r="J146"/>
  <c r="BK178"/>
  <c i="7" r="BK113"/>
  <c i="8" r="J117"/>
  <c i="9" r="J148"/>
  <c i="2" r="BK310"/>
  <c r="J262"/>
  <c r="BK220"/>
  <c i="3" r="BK191"/>
  <c i="4" r="BK263"/>
  <c r="J138"/>
  <c r="J260"/>
  <c r="BK232"/>
  <c i="5" r="J283"/>
  <c i="6" r="J295"/>
  <c r="J204"/>
  <c i="7" r="BK122"/>
  <c i="2" r="J197"/>
  <c r="J124"/>
  <c i="3" r="BK99"/>
  <c i="4" r="BK195"/>
  <c r="J319"/>
  <c r="BK237"/>
  <c i="5" r="J177"/>
  <c r="BK149"/>
  <c i="6" r="BK109"/>
  <c r="BK237"/>
  <c i="7" r="BK134"/>
  <c i="9" r="J122"/>
  <c i="2" r="J298"/>
  <c r="BK259"/>
  <c r="J220"/>
  <c r="BK145"/>
  <c i="3" r="BK133"/>
  <c i="4" r="BK230"/>
  <c r="J280"/>
  <c r="BK190"/>
  <c i="5" r="J272"/>
  <c r="J193"/>
  <c i="6" r="BK95"/>
  <c r="J109"/>
  <c i="7" r="J142"/>
  <c r="BK96"/>
  <c i="2" r="BK110"/>
  <c i="3" r="J118"/>
  <c i="4" r="BK258"/>
  <c r="J177"/>
  <c r="J188"/>
  <c r="J270"/>
  <c i="5" r="J243"/>
  <c i="6" r="J175"/>
  <c r="BK255"/>
  <c r="BK243"/>
  <c i="7" r="J137"/>
  <c r="BK102"/>
  <c i="2" r="BK314"/>
  <c r="J281"/>
  <c r="J245"/>
  <c r="J209"/>
  <c i="3" r="J162"/>
  <c r="BK108"/>
  <c i="4" r="BK126"/>
  <c i="5" r="BK257"/>
  <c r="J238"/>
  <c r="J93"/>
  <c r="J153"/>
  <c r="J149"/>
  <c i="6" r="J154"/>
  <c r="J211"/>
  <c i="7" r="J122"/>
  <c r="BK124"/>
  <c i="8" r="BK95"/>
  <c i="9" r="BK102"/>
  <c i="2" r="BK88"/>
  <c i="3" r="J141"/>
  <c i="4" r="BK270"/>
  <c r="BK329"/>
  <c i="5" r="J225"/>
  <c r="BK225"/>
  <c i="6" r="J241"/>
  <c r="J150"/>
  <c i="7" r="J98"/>
  <c i="9" r="J106"/>
  <c i="2" r="J126"/>
  <c i="3" r="BK144"/>
  <c i="4" r="BK203"/>
  <c r="J329"/>
  <c r="J287"/>
  <c r="J205"/>
  <c i="5" r="BK208"/>
  <c r="J158"/>
  <c i="6" r="BK209"/>
  <c r="BK201"/>
  <c r="J112"/>
  <c i="7" r="BK98"/>
  <c i="9" r="J93"/>
  <c i="3" r="BK194"/>
  <c r="J105"/>
  <c i="4" r="BK143"/>
  <c r="J155"/>
  <c r="BK148"/>
  <c i="5" r="J188"/>
  <c i="6" r="J160"/>
  <c r="BK160"/>
  <c r="J226"/>
  <c r="BK206"/>
  <c i="7" r="BK90"/>
  <c i="8" r="BK98"/>
  <c i="2" r="J347"/>
  <c r="J296"/>
  <c r="BK245"/>
  <c r="BK193"/>
  <c i="3" r="J101"/>
  <c r="J165"/>
  <c i="4" r="J220"/>
  <c r="BK244"/>
  <c r="BK193"/>
  <c i="5" r="J250"/>
  <c r="BK210"/>
  <c i="6" r="J268"/>
  <c r="BK116"/>
  <c i="7" r="J132"/>
  <c i="9" r="BK106"/>
  <c i="2" r="J166"/>
  <c i="3" r="BK115"/>
  <c i="4" r="BK220"/>
  <c r="J277"/>
  <c i="5" r="BK254"/>
  <c r="BK103"/>
  <c i="6" r="J260"/>
  <c r="BK257"/>
  <c r="J206"/>
  <c i="7" r="J154"/>
  <c i="9" r="BK110"/>
  <c i="2" r="J325"/>
  <c r="J287"/>
  <c r="J234"/>
  <c r="J134"/>
  <c i="3" r="J138"/>
  <c i="4" r="J151"/>
  <c r="J265"/>
  <c i="5" r="BK183"/>
  <c i="6" r="J311"/>
  <c r="J231"/>
  <c r="J216"/>
  <c i="7" r="BK130"/>
  <c r="BK156"/>
  <c i="2" r="J92"/>
  <c i="3" r="BK135"/>
  <c i="4" r="J170"/>
  <c r="BK277"/>
  <c r="J168"/>
  <c i="5" r="BK200"/>
  <c r="J161"/>
  <c i="6" r="J172"/>
  <c r="J219"/>
  <c i="7" r="BK162"/>
  <c r="J116"/>
  <c i="8" r="J98"/>
  <c i="2" r="J310"/>
  <c r="J259"/>
  <c r="BK230"/>
  <c r="J189"/>
  <c i="3" r="BK105"/>
  <c r="BK131"/>
  <c i="5" r="BK203"/>
  <c r="BK247"/>
  <c r="BK250"/>
  <c i="6" r="J235"/>
  <c r="BK214"/>
  <c r="J185"/>
  <c i="7" r="J164"/>
  <c i="9" r="BK144"/>
  <c i="2" r="J138"/>
  <c i="3" r="J179"/>
  <c i="4" r="BK92"/>
  <c r="J100"/>
  <c r="J217"/>
  <c i="5" r="BK272"/>
  <c r="BK285"/>
  <c i="6" r="J287"/>
  <c r="BK169"/>
  <c i="7" r="BK139"/>
  <c i="2" r="BK206"/>
  <c r="J103"/>
  <c i="3" r="BK162"/>
  <c i="4" r="J305"/>
  <c r="J190"/>
  <c r="J184"/>
  <c r="BK138"/>
  <c i="5" r="J227"/>
  <c r="BK198"/>
  <c i="6" r="BK301"/>
  <c r="J128"/>
  <c i="7" r="J106"/>
  <c i="2" r="F37"/>
  <c i="4" r="J179"/>
  <c r="BK280"/>
  <c i="5" r="BK195"/>
  <c i="6" r="J276"/>
  <c r="BK141"/>
  <c i="7" r="J166"/>
  <c i="9" r="J118"/>
  <c i="3" r="BK186"/>
  <c r="J99"/>
  <c i="4" r="J92"/>
  <c r="BK287"/>
  <c r="BK249"/>
  <c i="5" r="J240"/>
  <c r="BK214"/>
  <c i="6" r="J141"/>
  <c r="J255"/>
  <c r="BK172"/>
  <c i="7" r="J94"/>
  <c i="9" r="BK131"/>
  <c i="2" r="J336"/>
  <c r="J290"/>
  <c r="J250"/>
  <c r="BK213"/>
  <c i="3" r="BK168"/>
  <c i="4" r="BK294"/>
  <c r="BK268"/>
  <c i="5" r="BK153"/>
  <c r="BK111"/>
  <c i="6" r="BK175"/>
  <c i="7" r="J158"/>
  <c r="J90"/>
  <c r="J118"/>
  <c i="9" r="J89"/>
  <c i="2" r="J151"/>
  <c i="3" r="J171"/>
  <c r="J186"/>
  <c i="4" r="BK323"/>
  <c r="J290"/>
  <c i="5" r="BK212"/>
  <c r="BK115"/>
  <c i="6" r="BK99"/>
  <c r="J182"/>
  <c r="BK128"/>
  <c i="7" r="BK137"/>
  <c i="9" r="BK148"/>
  <c i="2" r="BK336"/>
  <c r="BK298"/>
  <c r="BK273"/>
  <c r="J237"/>
  <c r="J147"/>
  <c i="3" r="BK159"/>
  <c r="J174"/>
  <c r="J96"/>
  <c i="4" r="J148"/>
  <c r="BK181"/>
  <c r="J263"/>
  <c i="5" r="BK275"/>
  <c i="6" r="J233"/>
  <c r="BK229"/>
  <c i="7" r="J150"/>
  <c i="9" r="BK122"/>
  <c i="2" r="BK154"/>
  <c i="3" r="BK165"/>
  <c r="BK125"/>
  <c i="4" r="BK157"/>
  <c r="J225"/>
  <c r="BK305"/>
  <c i="5" r="J205"/>
  <c r="J107"/>
  <c r="J103"/>
  <c i="6" r="BK233"/>
  <c r="BK224"/>
  <c i="7" r="J88"/>
  <c i="9" r="BK113"/>
  <c i="2" r="J154"/>
  <c i="3" r="BK127"/>
  <c r="J149"/>
  <c i="4" r="BK155"/>
  <c r="BK162"/>
  <c i="5" r="BK233"/>
  <c r="J212"/>
  <c i="6" r="J201"/>
  <c r="BK266"/>
  <c i="7" r="J144"/>
  <c i="9" r="J141"/>
  <c i="2" r="BK332"/>
  <c r="J273"/>
  <c r="J242"/>
  <c r="BK156"/>
  <c i="3" r="BK138"/>
  <c r="BK157"/>
  <c i="4" r="J282"/>
  <c r="J256"/>
  <c r="J222"/>
  <c i="5" r="BK180"/>
  <c r="J169"/>
  <c i="6" r="BK283"/>
  <c i="7" r="BK144"/>
  <c i="8" r="J102"/>
  <c i="2" r="J180"/>
  <c i="3" r="J157"/>
  <c r="J144"/>
  <c i="4" r="J96"/>
  <c r="BK186"/>
  <c r="BK168"/>
  <c i="5" r="J254"/>
  <c r="J214"/>
  <c i="6" r="BK295"/>
  <c r="J105"/>
  <c i="7" r="BK118"/>
  <c i="8" r="BK114"/>
  <c i="2" r="J350"/>
  <c r="BK317"/>
  <c r="J277"/>
  <c r="BK242"/>
  <c r="BK189"/>
  <c i="3" r="BK171"/>
  <c i="4" r="J153"/>
  <c r="BK213"/>
  <c i="5" r="J229"/>
  <c r="BK177"/>
  <c i="6" r="BK287"/>
  <c r="BK226"/>
  <c i="7" r="J104"/>
  <c r="BK146"/>
  <c i="9" r="J134"/>
  <c i="2" r="BK166"/>
  <c i="3" r="J131"/>
  <c i="4" r="BK184"/>
  <c r="J121"/>
  <c r="BK170"/>
  <c i="5" r="J269"/>
  <c r="BK158"/>
  <c r="BK243"/>
  <c i="6" r="BK189"/>
  <c r="BK198"/>
  <c i="7" r="BK158"/>
  <c r="J110"/>
  <c i="9" r="BK141"/>
  <c i="2" r="BK347"/>
  <c r="J321"/>
  <c r="BK287"/>
  <c r="BK160"/>
  <c i="3" r="BK93"/>
  <c i="4" r="BK265"/>
  <c i="5" r="J222"/>
  <c r="J185"/>
  <c i="6" r="BK219"/>
  <c i="7" r="J160"/>
  <c r="BK164"/>
  <c i="8" r="BK87"/>
  <c i="2" r="BK151"/>
  <c i="3" r="J93"/>
  <c i="4" r="J186"/>
  <c r="J258"/>
  <c i="5" r="J210"/>
  <c i="6" r="J120"/>
  <c r="J224"/>
  <c i="7" r="BK108"/>
  <c i="9" r="J102"/>
  <c i="2" r="J145"/>
  <c i="3" r="BK183"/>
  <c r="J121"/>
  <c i="4" r="J207"/>
  <c r="J308"/>
  <c r="J268"/>
  <c i="5" r="BK261"/>
  <c r="J257"/>
  <c i="6" r="J164"/>
  <c r="J301"/>
  <c r="J198"/>
  <c i="7" r="BK106"/>
  <c i="9" r="BK89"/>
  <c i="2" r="BK124"/>
  <c i="3" r="BK121"/>
  <c i="4" r="J323"/>
  <c r="J316"/>
  <c r="BK175"/>
  <c i="5" r="J216"/>
  <c r="BK227"/>
  <c i="6" r="BK276"/>
  <c r="BK268"/>
  <c i="7" r="BK154"/>
  <c i="2" r="J340"/>
  <c r="J307"/>
  <c r="BK265"/>
  <c r="J217"/>
  <c r="BK113"/>
  <c i="3" r="J108"/>
  <c i="4" r="J285"/>
  <c r="J237"/>
  <c r="J235"/>
  <c r="J272"/>
  <c i="5" r="J96"/>
  <c i="6" r="J290"/>
  <c i="7" r="BK86"/>
  <c i="2" r="F35"/>
  <c r="BK176"/>
  <c i="3" r="BK149"/>
  <c i="4" r="BK290"/>
  <c r="J301"/>
  <c r="J108"/>
  <c i="5" r="BK107"/>
  <c i="6" r="J243"/>
  <c r="BK279"/>
  <c i="7" r="J162"/>
  <c r="BK142"/>
  <c i="8" r="BK117"/>
  <c i="2" r="BK134"/>
  <c i="4" r="BK217"/>
  <c r="J165"/>
  <c r="BK285"/>
  <c i="5" r="BK269"/>
  <c r="BK205"/>
  <c r="J180"/>
  <c i="6" r="J271"/>
  <c r="BK105"/>
  <c i="7" r="J156"/>
  <c r="BK152"/>
  <c i="8" r="J89"/>
  <c i="9" r="BK125"/>
  <c i="2" r="J343"/>
  <c r="J267"/>
  <c r="J213"/>
  <c r="BK103"/>
  <c i="3" r="BK101"/>
  <c i="4" r="BK179"/>
  <c i="5" r="J233"/>
  <c r="BK279"/>
  <c r="J231"/>
  <c r="BK93"/>
  <c r="BK96"/>
  <c i="6" r="J305"/>
  <c r="BK309"/>
  <c i="7" r="BK126"/>
  <c i="9" r="BK138"/>
  <c i="2" r="J160"/>
  <c i="3" r="BK141"/>
  <c i="4" r="J241"/>
  <c r="J297"/>
  <c r="J157"/>
  <c i="5" r="J200"/>
  <c i="6" r="BK211"/>
  <c r="BK133"/>
  <c i="7" r="J134"/>
  <c i="8" r="BK89"/>
  <c i="2" r="J193"/>
  <c i="1" r="AS55"/>
  <c i="4" r="J113"/>
  <c r="J126"/>
  <c i="5" r="J275"/>
  <c r="J236"/>
  <c r="J220"/>
  <c i="6" r="BK311"/>
  <c r="BK221"/>
  <c i="7" r="BK92"/>
  <c i="2" r="BK201"/>
  <c i="3" r="J159"/>
  <c r="J191"/>
  <c i="4" r="BK210"/>
  <c r="BK108"/>
  <c r="BK260"/>
  <c i="5" r="BK236"/>
  <c i="6" r="J246"/>
  <c r="J298"/>
  <c r="BK185"/>
  <c i="7" r="BK116"/>
  <c r="J108"/>
  <c i="9" r="J97"/>
  <c i="2" r="BK321"/>
  <c r="BK281"/>
  <c r="BK255"/>
  <c r="BK209"/>
  <c r="BK92"/>
  <c i="3" r="BK112"/>
  <c i="4" r="BK326"/>
  <c r="BK297"/>
  <c r="BK225"/>
  <c r="BK96"/>
  <c i="5" r="BK238"/>
  <c i="6" r="BK231"/>
  <c i="7" r="BK166"/>
  <c i="9" r="J138"/>
  <c i="2" r="BK147"/>
  <c i="3" r="J147"/>
  <c i="4" r="BK121"/>
  <c r="J181"/>
  <c r="BK113"/>
  <c i="5" r="J261"/>
  <c r="J115"/>
  <c i="6" r="J209"/>
  <c r="J229"/>
  <c i="7" r="J130"/>
  <c i="9" r="J113"/>
  <c i="2" r="BK329"/>
  <c r="BK293"/>
  <c r="J265"/>
  <c r="BK225"/>
  <c i="3" r="J198"/>
  <c r="J135"/>
  <c i="4" r="BK200"/>
  <c r="BK165"/>
  <c i="5" r="BK264"/>
  <c i="6" r="J237"/>
  <c r="BK216"/>
  <c i="7" r="BK160"/>
  <c r="J86"/>
  <c i="8" r="BK102"/>
  <c i="9" r="BK97"/>
  <c i="2" r="J185"/>
  <c i="3" r="BK179"/>
  <c r="J183"/>
  <c i="4" r="BK256"/>
  <c r="J130"/>
  <c i="5" r="J285"/>
  <c r="J190"/>
  <c i="6" r="BK263"/>
  <c r="BK154"/>
  <c r="BK193"/>
  <c i="7" r="J120"/>
  <c i="9" r="J128"/>
  <c i="2" r="J332"/>
  <c r="BK296"/>
  <c r="BK262"/>
  <c r="BK217"/>
  <c r="J88"/>
  <c i="4" r="J213"/>
  <c r="BK188"/>
  <c r="BK215"/>
  <c r="J313"/>
  <c r="BK153"/>
  <c r="J200"/>
  <c r="BK316"/>
  <c r="BK100"/>
  <c i="5" r="BK240"/>
  <c r="BK174"/>
  <c r="BK222"/>
  <c r="J174"/>
  <c i="6" r="J214"/>
  <c r="J257"/>
  <c r="J239"/>
  <c i="7" r="J152"/>
  <c r="J126"/>
  <c i="9" r="J110"/>
  <c i="2" r="F34"/>
  <c i="6" r="BK305"/>
  <c i="7" r="BK100"/>
  <c i="2" r="BK185"/>
  <c r="BK97"/>
  <c i="3" r="J194"/>
  <c i="4" r="J193"/>
  <c r="BK275"/>
  <c r="J251"/>
  <c i="5" r="J136"/>
  <c r="BK123"/>
  <c i="6" r="BK246"/>
  <c r="J99"/>
  <c i="7" r="J148"/>
  <c i="8" r="J107"/>
  <c i="2" r="BK350"/>
  <c r="J317"/>
  <c r="BK277"/>
  <c r="BK234"/>
  <c r="J176"/>
  <c i="3" r="BK147"/>
  <c i="4" r="BK130"/>
  <c r="J198"/>
  <c r="BK251"/>
  <c i="5" r="J198"/>
  <c r="BK229"/>
  <c i="6" r="BK204"/>
  <c r="J248"/>
  <c i="7" r="BK128"/>
  <c i="8" r="BK107"/>
  <c i="2" r="J97"/>
  <c i="3" r="BK118"/>
  <c i="4" r="BK253"/>
  <c r="J159"/>
  <c r="J275"/>
  <c i="5" r="BK161"/>
  <c r="J145"/>
  <c i="6" r="J279"/>
  <c r="BK248"/>
  <c r="J283"/>
  <c i="7" r="BK104"/>
  <c i="9" r="J131"/>
  <c i="2" r="BK340"/>
  <c r="BK307"/>
  <c r="J255"/>
  <c r="J201"/>
  <c r="J113"/>
  <c i="3" r="J115"/>
  <c i="4" r="J239"/>
  <c r="BK172"/>
  <c r="J326"/>
  <c i="5" r="BK188"/>
  <c r="BK231"/>
  <c i="6" r="BK182"/>
  <c r="BK150"/>
  <c i="7" r="J124"/>
  <c r="J146"/>
  <c i="9" r="BK134"/>
  <c i="2" l="1" r="T159"/>
  <c r="T335"/>
  <c i="3" r="P92"/>
  <c r="P190"/>
  <c i="4" r="BK91"/>
  <c r="J91"/>
  <c r="J61"/>
  <c r="BK293"/>
  <c r="J293"/>
  <c r="J64"/>
  <c r="BK304"/>
  <c r="J304"/>
  <c r="J65"/>
  <c r="BK322"/>
  <c r="J322"/>
  <c r="J68"/>
  <c i="5" r="R92"/>
  <c r="R157"/>
  <c r="R164"/>
  <c r="R246"/>
  <c r="T260"/>
  <c r="P282"/>
  <c i="6" r="BK94"/>
  <c r="J94"/>
  <c r="J61"/>
  <c r="T197"/>
  <c r="P275"/>
  <c r="T286"/>
  <c r="BK308"/>
  <c r="J308"/>
  <c r="J72"/>
  <c i="7" r="R115"/>
  <c r="R136"/>
  <c i="2" r="R87"/>
  <c r="T241"/>
  <c r="T346"/>
  <c i="3" r="P178"/>
  <c i="4" r="BK147"/>
  <c r="J147"/>
  <c r="J63"/>
  <c r="P312"/>
  <c r="P311"/>
  <c r="P322"/>
  <c i="5" r="T92"/>
  <c r="T157"/>
  <c r="T164"/>
  <c r="T246"/>
  <c r="T268"/>
  <c r="R282"/>
  <c i="6" r="P197"/>
  <c r="BK286"/>
  <c r="J286"/>
  <c r="J68"/>
  <c i="2" r="R159"/>
  <c r="R335"/>
  <c i="3" r="T178"/>
  <c i="4" r="R91"/>
  <c r="T293"/>
  <c r="P304"/>
  <c r="T322"/>
  <c i="5" r="P173"/>
  <c r="P260"/>
  <c i="6" r="P168"/>
  <c r="BK181"/>
  <c r="J181"/>
  <c r="J63"/>
  <c r="P188"/>
  <c r="BK294"/>
  <c r="J294"/>
  <c r="J70"/>
  <c r="P308"/>
  <c i="7" r="P85"/>
  <c r="P141"/>
  <c i="8" r="BK94"/>
  <c r="J94"/>
  <c r="J62"/>
  <c r="BK113"/>
  <c r="J113"/>
  <c r="J64"/>
  <c i="2" r="BK87"/>
  <c r="J87"/>
  <c r="J61"/>
  <c r="BK241"/>
  <c r="J241"/>
  <c r="J63"/>
  <c r="BK346"/>
  <c r="J346"/>
  <c r="J65"/>
  <c i="3" r="R92"/>
  <c r="R190"/>
  <c i="4" r="P147"/>
  <c r="R312"/>
  <c i="5" r="T173"/>
  <c r="R260"/>
  <c i="6" r="BK168"/>
  <c r="J168"/>
  <c r="J62"/>
  <c r="BK197"/>
  <c r="J197"/>
  <c r="J65"/>
  <c r="P286"/>
  <c r="R294"/>
  <c r="T308"/>
  <c i="7" r="T85"/>
  <c r="T115"/>
  <c r="P136"/>
  <c i="8" r="BK86"/>
  <c r="J86"/>
  <c r="J61"/>
  <c r="T86"/>
  <c r="R113"/>
  <c r="R112"/>
  <c i="9" r="BK101"/>
  <c r="J101"/>
  <c r="J63"/>
  <c i="2" r="BK159"/>
  <c r="J159"/>
  <c r="J62"/>
  <c r="BK335"/>
  <c r="J335"/>
  <c r="J64"/>
  <c i="3" r="BK178"/>
  <c r="J178"/>
  <c r="J66"/>
  <c i="4" r="P91"/>
  <c r="R293"/>
  <c r="R304"/>
  <c i="5" r="R173"/>
  <c r="P268"/>
  <c r="P267"/>
  <c i="6" r="P94"/>
  <c r="R197"/>
  <c r="R275"/>
  <c r="R286"/>
  <c i="7" r="BK115"/>
  <c r="J115"/>
  <c r="J62"/>
  <c r="R141"/>
  <c i="8" r="R86"/>
  <c r="T94"/>
  <c r="T85"/>
  <c i="9" r="T92"/>
  <c r="T87"/>
  <c r="T101"/>
  <c r="P117"/>
  <c i="2" r="P159"/>
  <c r="P335"/>
  <c i="3" r="BK92"/>
  <c r="J92"/>
  <c r="J65"/>
  <c r="BK190"/>
  <c r="J190"/>
  <c r="J67"/>
  <c i="4" r="T91"/>
  <c r="P293"/>
  <c r="T304"/>
  <c i="5" r="BK173"/>
  <c r="J173"/>
  <c r="J64"/>
  <c r="BK260"/>
  <c r="J260"/>
  <c r="J66"/>
  <c i="7" r="T141"/>
  <c i="9" r="R92"/>
  <c r="R87"/>
  <c r="R101"/>
  <c r="T117"/>
  <c i="2" r="T87"/>
  <c r="T86"/>
  <c r="T85"/>
  <c r="R241"/>
  <c r="P346"/>
  <c i="3" r="R178"/>
  <c i="4" r="R147"/>
  <c r="BK312"/>
  <c r="J312"/>
  <c r="J67"/>
  <c r="R322"/>
  <c i="5" r="P92"/>
  <c r="P91"/>
  <c r="P90"/>
  <c i="1" r="AU59"/>
  <c i="5" r="P157"/>
  <c r="P164"/>
  <c r="P246"/>
  <c r="R268"/>
  <c r="R267"/>
  <c r="T282"/>
  <c i="6" r="T94"/>
  <c r="R168"/>
  <c r="R181"/>
  <c r="BK188"/>
  <c r="J188"/>
  <c r="J64"/>
  <c r="T188"/>
  <c r="BK275"/>
  <c r="J275"/>
  <c r="J67"/>
  <c r="P294"/>
  <c r="P293"/>
  <c r="R308"/>
  <c i="7" r="R85"/>
  <c r="R84"/>
  <c r="P115"/>
  <c r="BK136"/>
  <c r="J136"/>
  <c r="J63"/>
  <c r="T136"/>
  <c i="8" r="P86"/>
  <c r="R94"/>
  <c r="T113"/>
  <c r="T112"/>
  <c i="9" r="P92"/>
  <c r="P87"/>
  <c r="R117"/>
  <c r="R137"/>
  <c i="2" r="P87"/>
  <c r="P241"/>
  <c r="R346"/>
  <c i="3" r="T92"/>
  <c r="T91"/>
  <c r="T90"/>
  <c r="T190"/>
  <c i="4" r="T147"/>
  <c r="T90"/>
  <c r="T89"/>
  <c r="T312"/>
  <c r="T311"/>
  <c i="5" r="BK92"/>
  <c r="BK91"/>
  <c r="BK157"/>
  <c r="J157"/>
  <c r="J62"/>
  <c r="BK164"/>
  <c r="J164"/>
  <c r="J63"/>
  <c r="BK246"/>
  <c r="J246"/>
  <c r="J65"/>
  <c r="BK268"/>
  <c r="J268"/>
  <c r="J68"/>
  <c r="BK282"/>
  <c r="J282"/>
  <c r="J70"/>
  <c i="6" r="R94"/>
  <c r="R93"/>
  <c r="T168"/>
  <c r="P181"/>
  <c r="T181"/>
  <c r="R188"/>
  <c r="T275"/>
  <c r="T294"/>
  <c r="T293"/>
  <c i="7" r="BK85"/>
  <c r="J85"/>
  <c r="J60"/>
  <c r="BK141"/>
  <c r="J141"/>
  <c r="J64"/>
  <c i="8" r="P94"/>
  <c r="P113"/>
  <c r="P112"/>
  <c i="9" r="BK92"/>
  <c r="J92"/>
  <c r="J62"/>
  <c r="P101"/>
  <c r="BK117"/>
  <c r="J117"/>
  <c r="J64"/>
  <c r="BK137"/>
  <c r="J137"/>
  <c r="J65"/>
  <c r="P137"/>
  <c r="T137"/>
  <c i="7" r="BK112"/>
  <c r="J112"/>
  <c r="J61"/>
  <c i="6" r="BK304"/>
  <c r="J304"/>
  <c r="J71"/>
  <c i="3" r="BK197"/>
  <c r="J197"/>
  <c r="J68"/>
  <c i="5" r="BK278"/>
  <c r="J278"/>
  <c r="J69"/>
  <c i="4" r="BK142"/>
  <c r="J142"/>
  <c r="J62"/>
  <c r="BK328"/>
  <c r="J328"/>
  <c r="J69"/>
  <c i="6" r="BK270"/>
  <c r="J270"/>
  <c r="J66"/>
  <c i="9" r="BK88"/>
  <c r="BK87"/>
  <c r="J87"/>
  <c r="J60"/>
  <c r="BK147"/>
  <c r="J147"/>
  <c r="J66"/>
  <c r="E48"/>
  <c r="BE110"/>
  <c r="BE113"/>
  <c r="BE131"/>
  <c r="BE144"/>
  <c i="8" r="BK85"/>
  <c r="J85"/>
  <c r="J60"/>
  <c i="9" r="J80"/>
  <c r="BE122"/>
  <c r="BE102"/>
  <c r="BE106"/>
  <c r="BE148"/>
  <c i="8" r="BK112"/>
  <c r="J112"/>
  <c r="J63"/>
  <c i="9" r="F83"/>
  <c r="BE89"/>
  <c r="BE118"/>
  <c r="J55"/>
  <c r="BE93"/>
  <c r="BE97"/>
  <c r="BE128"/>
  <c r="BE125"/>
  <c r="BE134"/>
  <c r="BE138"/>
  <c r="BE141"/>
  <c i="8" r="J52"/>
  <c r="E74"/>
  <c r="BE114"/>
  <c r="J55"/>
  <c i="7" r="BK84"/>
  <c r="J84"/>
  <c r="J59"/>
  <c i="8" r="BE102"/>
  <c r="F55"/>
  <c r="BE87"/>
  <c r="BE89"/>
  <c r="BE95"/>
  <c r="BE98"/>
  <c r="BE107"/>
  <c r="BE117"/>
  <c i="6" r="BK93"/>
  <c i="7" r="J78"/>
  <c r="BE104"/>
  <c r="BE120"/>
  <c r="F55"/>
  <c r="BE86"/>
  <c r="BE94"/>
  <c i="6" r="BK293"/>
  <c r="J293"/>
  <c r="J69"/>
  <c i="7" r="BE108"/>
  <c r="BE113"/>
  <c r="BE116"/>
  <c r="BE154"/>
  <c r="BE88"/>
  <c r="BE90"/>
  <c r="BE98"/>
  <c r="BE124"/>
  <c r="BE142"/>
  <c r="BE156"/>
  <c r="J81"/>
  <c r="BE96"/>
  <c r="BE100"/>
  <c r="BE106"/>
  <c r="BE132"/>
  <c r="BE144"/>
  <c r="BE150"/>
  <c r="BE160"/>
  <c r="BE162"/>
  <c r="BE102"/>
  <c r="BE118"/>
  <c r="BE122"/>
  <c r="BE126"/>
  <c r="BE130"/>
  <c r="BE148"/>
  <c r="BE152"/>
  <c r="E74"/>
  <c r="BE110"/>
  <c r="BE134"/>
  <c r="BE158"/>
  <c r="BE164"/>
  <c r="BE166"/>
  <c r="BE92"/>
  <c r="BE128"/>
  <c r="BE137"/>
  <c r="BE139"/>
  <c r="BE146"/>
  <c i="6" r="BE95"/>
  <c r="BE105"/>
  <c r="BE133"/>
  <c r="BE175"/>
  <c r="BE216"/>
  <c r="BE231"/>
  <c r="BE237"/>
  <c r="BE243"/>
  <c i="5" r="J91"/>
  <c r="J60"/>
  <c i="6" r="J52"/>
  <c r="E82"/>
  <c r="F89"/>
  <c r="BE116"/>
  <c r="BE193"/>
  <c r="BE224"/>
  <c r="BE233"/>
  <c r="BE246"/>
  <c r="BE248"/>
  <c r="BE271"/>
  <c r="BE298"/>
  <c r="BE311"/>
  <c r="J89"/>
  <c r="BE99"/>
  <c r="BE146"/>
  <c r="BE150"/>
  <c r="BE154"/>
  <c r="BE178"/>
  <c r="BE235"/>
  <c r="BE241"/>
  <c r="BE295"/>
  <c r="BE120"/>
  <c r="BE201"/>
  <c r="BE204"/>
  <c r="BE250"/>
  <c r="BE276"/>
  <c r="BE287"/>
  <c r="BE290"/>
  <c r="BE109"/>
  <c r="BE112"/>
  <c r="BE128"/>
  <c r="BE160"/>
  <c r="BE164"/>
  <c r="BE185"/>
  <c r="BE214"/>
  <c r="BE239"/>
  <c r="BE252"/>
  <c r="BE260"/>
  <c r="BE263"/>
  <c r="BE279"/>
  <c r="BE301"/>
  <c r="BE182"/>
  <c r="BE206"/>
  <c r="BE209"/>
  <c r="BE211"/>
  <c r="BE219"/>
  <c r="BE221"/>
  <c r="BE255"/>
  <c i="5" r="J92"/>
  <c r="J61"/>
  <c r="BK267"/>
  <c r="J267"/>
  <c r="J67"/>
  <c i="6" r="BE141"/>
  <c r="BE172"/>
  <c r="BE226"/>
  <c r="BE229"/>
  <c r="BE257"/>
  <c r="BE266"/>
  <c r="BE268"/>
  <c r="BE283"/>
  <c r="BE305"/>
  <c r="BE309"/>
  <c r="BE169"/>
  <c r="BE189"/>
  <c r="BE198"/>
  <c i="5" r="E48"/>
  <c r="F55"/>
  <c r="BE174"/>
  <c r="BE180"/>
  <c r="BE193"/>
  <c r="BE195"/>
  <c r="BE205"/>
  <c r="BE208"/>
  <c r="BE210"/>
  <c r="BE222"/>
  <c r="BE225"/>
  <c r="BE275"/>
  <c r="BE283"/>
  <c r="BE285"/>
  <c i="4" r="BK311"/>
  <c r="J311"/>
  <c r="J66"/>
  <c i="5" r="BE145"/>
  <c r="BE190"/>
  <c r="BE200"/>
  <c r="BE220"/>
  <c r="BE229"/>
  <c r="BE233"/>
  <c r="BE236"/>
  <c r="BE238"/>
  <c i="4" r="BK90"/>
  <c r="BK89"/>
  <c r="J89"/>
  <c r="J59"/>
  <c i="5" r="J55"/>
  <c r="BE115"/>
  <c r="BE141"/>
  <c r="BE254"/>
  <c r="BE261"/>
  <c r="BE272"/>
  <c r="BE128"/>
  <c r="BE136"/>
  <c r="BE153"/>
  <c r="BE185"/>
  <c r="BE188"/>
  <c r="BE203"/>
  <c r="BE212"/>
  <c r="BE269"/>
  <c r="J84"/>
  <c r="BE103"/>
  <c r="BE165"/>
  <c r="BE169"/>
  <c r="BE231"/>
  <c r="BE264"/>
  <c r="BE93"/>
  <c r="BE107"/>
  <c r="BE177"/>
  <c r="BE214"/>
  <c r="BE240"/>
  <c r="BE96"/>
  <c r="BE111"/>
  <c r="BE149"/>
  <c r="BE158"/>
  <c r="BE183"/>
  <c r="BE216"/>
  <c r="BE218"/>
  <c r="BE227"/>
  <c r="BE243"/>
  <c r="BE247"/>
  <c r="BE257"/>
  <c r="BE123"/>
  <c r="BE161"/>
  <c r="BE198"/>
  <c r="BE250"/>
  <c r="BE279"/>
  <c i="3" r="BK91"/>
  <c r="J91"/>
  <c r="J64"/>
  <c i="4" r="F55"/>
  <c r="BE153"/>
  <c r="BE175"/>
  <c r="BE179"/>
  <c r="BE188"/>
  <c r="E48"/>
  <c r="J86"/>
  <c r="BE96"/>
  <c r="BE159"/>
  <c r="BE184"/>
  <c r="BE200"/>
  <c r="BE225"/>
  <c r="BE246"/>
  <c r="BE270"/>
  <c r="BE297"/>
  <c r="BE301"/>
  <c r="BE313"/>
  <c r="J83"/>
  <c r="BE92"/>
  <c r="BE134"/>
  <c r="BE170"/>
  <c r="BE237"/>
  <c r="BE239"/>
  <c r="BE249"/>
  <c r="BE275"/>
  <c r="BE277"/>
  <c r="BE280"/>
  <c r="BE282"/>
  <c r="BE100"/>
  <c r="BE108"/>
  <c r="BE113"/>
  <c r="BE195"/>
  <c r="BE217"/>
  <c r="BE235"/>
  <c r="BE272"/>
  <c r="BE316"/>
  <c r="BE121"/>
  <c r="BE193"/>
  <c r="BE203"/>
  <c r="BE210"/>
  <c r="BE241"/>
  <c r="BE251"/>
  <c r="BE253"/>
  <c r="BE256"/>
  <c r="BE287"/>
  <c r="BE294"/>
  <c r="BE319"/>
  <c r="BE326"/>
  <c r="BE126"/>
  <c r="BE130"/>
  <c r="BE143"/>
  <c r="BE157"/>
  <c r="BE205"/>
  <c r="BE263"/>
  <c r="BE265"/>
  <c r="BE285"/>
  <c r="BE290"/>
  <c r="BE305"/>
  <c r="BE329"/>
  <c r="BE162"/>
  <c r="BE165"/>
  <c r="BE177"/>
  <c r="BE181"/>
  <c r="BE186"/>
  <c r="BE215"/>
  <c r="BE244"/>
  <c r="BE260"/>
  <c r="BE308"/>
  <c r="BE323"/>
  <c r="BE138"/>
  <c r="BE148"/>
  <c r="BE151"/>
  <c r="BE155"/>
  <c r="BE168"/>
  <c r="BE172"/>
  <c r="BE190"/>
  <c r="BE198"/>
  <c r="BE207"/>
  <c r="BE213"/>
  <c r="BE220"/>
  <c r="BE222"/>
  <c r="BE227"/>
  <c r="BE230"/>
  <c r="BE232"/>
  <c r="BE258"/>
  <c r="BE268"/>
  <c i="3" r="J84"/>
  <c r="J87"/>
  <c r="BE99"/>
  <c r="BE112"/>
  <c r="BE174"/>
  <c r="BE179"/>
  <c r="BE141"/>
  <c r="BE144"/>
  <c r="BE147"/>
  <c r="BE194"/>
  <c i="2" r="BK86"/>
  <c r="J86"/>
  <c r="J60"/>
  <c i="3" r="E78"/>
  <c r="BE159"/>
  <c r="BE186"/>
  <c r="BE191"/>
  <c r="BE105"/>
  <c r="BE108"/>
  <c r="BE121"/>
  <c r="BE125"/>
  <c r="BE127"/>
  <c r="BE138"/>
  <c r="BE157"/>
  <c r="F59"/>
  <c r="BE101"/>
  <c r="BE96"/>
  <c r="BE149"/>
  <c r="BE168"/>
  <c r="BE198"/>
  <c r="BE93"/>
  <c r="BE115"/>
  <c r="BE118"/>
  <c r="BE131"/>
  <c r="BE133"/>
  <c r="BE135"/>
  <c r="BE151"/>
  <c r="BE154"/>
  <c r="BE162"/>
  <c r="BE165"/>
  <c r="BE171"/>
  <c r="BE183"/>
  <c i="2" r="E48"/>
  <c r="J52"/>
  <c r="F55"/>
  <c r="J55"/>
  <c r="BE88"/>
  <c r="BE92"/>
  <c r="BE97"/>
  <c r="BE103"/>
  <c r="BE110"/>
  <c r="BE113"/>
  <c r="BE124"/>
  <c r="BE126"/>
  <c r="BE134"/>
  <c r="BE138"/>
  <c r="BE141"/>
  <c r="BE145"/>
  <c r="BE147"/>
  <c r="BE151"/>
  <c r="BE154"/>
  <c r="BE156"/>
  <c r="BE160"/>
  <c r="BE166"/>
  <c r="BE171"/>
  <c r="BE176"/>
  <c r="BE180"/>
  <c r="BE185"/>
  <c r="BE189"/>
  <c r="BE193"/>
  <c r="BE197"/>
  <c r="BE201"/>
  <c r="BE206"/>
  <c r="BE209"/>
  <c r="BE213"/>
  <c r="BE217"/>
  <c r="BE220"/>
  <c r="BE225"/>
  <c r="BE230"/>
  <c r="BE234"/>
  <c r="BE237"/>
  <c r="BE242"/>
  <c r="BE245"/>
  <c r="BE250"/>
  <c r="BE255"/>
  <c r="BE259"/>
  <c r="BE262"/>
  <c r="BE265"/>
  <c r="BE267"/>
  <c r="BE273"/>
  <c r="BE277"/>
  <c r="BE281"/>
  <c r="BE287"/>
  <c r="BE290"/>
  <c r="BE293"/>
  <c r="BE296"/>
  <c r="BE298"/>
  <c r="BE307"/>
  <c r="BE310"/>
  <c r="BE314"/>
  <c r="BE317"/>
  <c r="BE321"/>
  <c r="BE325"/>
  <c r="BE329"/>
  <c r="BE332"/>
  <c r="BE336"/>
  <c r="BE340"/>
  <c r="BE343"/>
  <c r="BE347"/>
  <c r="BE350"/>
  <c i="1" r="AW56"/>
  <c r="BA56"/>
  <c r="BB56"/>
  <c r="BC56"/>
  <c r="BD56"/>
  <c i="8" r="F36"/>
  <c i="1" r="BC62"/>
  <c i="7" r="F36"/>
  <c i="1" r="BC61"/>
  <c i="4" r="F36"/>
  <c i="1" r="BC58"/>
  <c i="8" r="F34"/>
  <c i="1" r="BA62"/>
  <c i="9" r="F34"/>
  <c i="1" r="BA63"/>
  <c i="7" r="F34"/>
  <c i="1" r="BA61"/>
  <c i="9" r="F36"/>
  <c i="1" r="BC63"/>
  <c i="3" r="F38"/>
  <c i="1" r="BC57"/>
  <c r="BC55"/>
  <c r="AY55"/>
  <c i="5" r="F35"/>
  <c i="1" r="BB59"/>
  <c i="8" r="J34"/>
  <c i="1" r="AW62"/>
  <c r="AS54"/>
  <c i="5" r="F37"/>
  <c i="1" r="BD59"/>
  <c i="4" r="F37"/>
  <c i="1" r="BD58"/>
  <c i="4" r="F34"/>
  <c i="1" r="BA58"/>
  <c i="8" r="F35"/>
  <c i="1" r="BB62"/>
  <c i="4" r="J34"/>
  <c i="1" r="AW58"/>
  <c i="5" r="F36"/>
  <c i="1" r="BC59"/>
  <c i="6" r="F37"/>
  <c i="1" r="BD60"/>
  <c i="3" r="F37"/>
  <c i="1" r="BB57"/>
  <c r="BB55"/>
  <c r="AX55"/>
  <c i="8" r="F37"/>
  <c i="1" r="BD62"/>
  <c i="6" r="F34"/>
  <c i="1" r="BA60"/>
  <c i="3" r="J36"/>
  <c i="1" r="AW57"/>
  <c i="7" r="J34"/>
  <c i="1" r="AW61"/>
  <c i="5" r="F34"/>
  <c i="1" r="BA59"/>
  <c i="9" r="F37"/>
  <c i="1" r="BD63"/>
  <c i="7" r="F35"/>
  <c i="1" r="BB61"/>
  <c i="6" r="F35"/>
  <c i="1" r="BB60"/>
  <c i="9" r="F35"/>
  <c i="1" r="BB63"/>
  <c i="3" r="F39"/>
  <c i="1" r="BD57"/>
  <c r="BD55"/>
  <c i="6" r="J34"/>
  <c i="1" r="AW60"/>
  <c i="3" r="F36"/>
  <c i="1" r="BA57"/>
  <c r="BA55"/>
  <c r="AW55"/>
  <c i="9" r="J34"/>
  <c i="1" r="AW63"/>
  <c i="5" r="J34"/>
  <c i="1" r="AW59"/>
  <c i="6" r="F36"/>
  <c i="1" r="BC60"/>
  <c i="4" r="F35"/>
  <c i="1" r="BB58"/>
  <c i="7" r="F37"/>
  <c i="1" r="BD61"/>
  <c i="9" l="1" r="P86"/>
  <c i="1" r="AU63"/>
  <c i="9" r="R86"/>
  <c r="T86"/>
  <c i="4" r="P90"/>
  <c r="P89"/>
  <c i="1" r="AU58"/>
  <c i="5" r="T267"/>
  <c i="6" r="T93"/>
  <c r="T92"/>
  <c i="2" r="R86"/>
  <c r="R85"/>
  <c r="P86"/>
  <c r="P85"/>
  <c i="1" r="AU56"/>
  <c i="6" r="P93"/>
  <c r="P92"/>
  <c i="1" r="AU60"/>
  <c i="6" r="R293"/>
  <c r="R92"/>
  <c i="4" r="R311"/>
  <c i="8" r="R85"/>
  <c r="R84"/>
  <c i="7" r="P84"/>
  <c i="1" r="AU61"/>
  <c i="3" r="P91"/>
  <c r="P90"/>
  <c i="1" r="AU57"/>
  <c i="8" r="T84"/>
  <c i="7" r="T84"/>
  <c i="3" r="R91"/>
  <c r="R90"/>
  <c i="5" r="T91"/>
  <c r="T90"/>
  <c i="8" r="P85"/>
  <c r="P84"/>
  <c i="1" r="AU62"/>
  <c i="4" r="R90"/>
  <c r="R89"/>
  <c i="5" r="R91"/>
  <c r="R90"/>
  <c i="9" r="BK86"/>
  <c r="J86"/>
  <c r="J59"/>
  <c r="J88"/>
  <c r="J61"/>
  <c i="8" r="BK84"/>
  <c r="J84"/>
  <c r="J59"/>
  <c i="6" r="BK92"/>
  <c r="J92"/>
  <c r="J59"/>
  <c r="J93"/>
  <c r="J60"/>
  <c i="5" r="BK90"/>
  <c r="J90"/>
  <c r="J59"/>
  <c i="4" r="J90"/>
  <c r="J60"/>
  <c i="3" r="BK90"/>
  <c r="J90"/>
  <c r="J63"/>
  <c i="2" r="BK85"/>
  <c r="J85"/>
  <c r="J59"/>
  <c i="6" r="J33"/>
  <c i="1" r="AV60"/>
  <c r="AT60"/>
  <c i="5" r="J33"/>
  <c i="1" r="AV59"/>
  <c r="AT59"/>
  <c i="3" r="J35"/>
  <c i="1" r="AV57"/>
  <c r="AT57"/>
  <c i="4" r="J33"/>
  <c i="1" r="AV58"/>
  <c r="AT58"/>
  <c i="8" r="F33"/>
  <c i="1" r="AZ62"/>
  <c i="6" r="F33"/>
  <c i="1" r="AZ60"/>
  <c i="2" r="J33"/>
  <c i="1" r="AV56"/>
  <c r="AT56"/>
  <c i="4" r="F33"/>
  <c i="1" r="AZ58"/>
  <c i="9" r="F33"/>
  <c i="1" r="AZ63"/>
  <c r="BD54"/>
  <c r="W33"/>
  <c i="7" r="J30"/>
  <c i="1" r="AG61"/>
  <c i="8" r="J33"/>
  <c i="1" r="AV62"/>
  <c r="AT62"/>
  <c r="BB54"/>
  <c r="W31"/>
  <c r="BA54"/>
  <c r="W30"/>
  <c i="7" r="F33"/>
  <c i="1" r="AZ61"/>
  <c i="2" r="F33"/>
  <c i="1" r="AZ56"/>
  <c r="BC54"/>
  <c r="W32"/>
  <c i="3" r="F35"/>
  <c i="1" r="AZ57"/>
  <c i="7" r="J33"/>
  <c i="1" r="AV61"/>
  <c r="AT61"/>
  <c i="9" r="J33"/>
  <c i="1" r="AV63"/>
  <c r="AT63"/>
  <c i="4" r="J30"/>
  <c i="1" r="AG58"/>
  <c i="5" r="F33"/>
  <c i="1" r="AZ59"/>
  <c l="1" r="AN61"/>
  <c i="7" r="J39"/>
  <c i="1" r="AN58"/>
  <c i="4" r="J39"/>
  <c i="2" r="J30"/>
  <c i="1" r="AG56"/>
  <c r="AW54"/>
  <c r="AK30"/>
  <c i="6" r="J30"/>
  <c i="1" r="AG60"/>
  <c r="AN60"/>
  <c i="8" r="J30"/>
  <c i="1" r="AG62"/>
  <c r="AN62"/>
  <c r="AU55"/>
  <c r="AU54"/>
  <c i="9" r="J30"/>
  <c i="1" r="AG63"/>
  <c r="AZ55"/>
  <c r="AV55"/>
  <c r="AT55"/>
  <c i="5" r="J30"/>
  <c i="1" r="AG59"/>
  <c r="AN59"/>
  <c i="3" r="J32"/>
  <c i="1" r="AG57"/>
  <c r="AN57"/>
  <c r="AY54"/>
  <c r="AX54"/>
  <c i="9" l="1" r="J39"/>
  <c i="8" r="J39"/>
  <c i="6" r="J39"/>
  <c i="5" r="J39"/>
  <c i="3" r="J41"/>
  <c i="2" r="J39"/>
  <c i="1" r="AN56"/>
  <c r="AN63"/>
  <c r="AG55"/>
  <c r="AZ54"/>
  <c r="W29"/>
  <c l="1" r="AN55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<sst xmlns="http://schemas.openxmlformats.org/spreadsheetml/2006/main">
  <si>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</si>
  <si>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</si>
  <si>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</si>
  <si>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</si>
  <si>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</si>
  <si>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{2e72c3ed-544b-4520-903a-b213ad91e201}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</si>
  <si>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</si>
  <si>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</si>
  <si>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</si>
  <si>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</si>
  <si>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</si>
  <si>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</si>
  <si>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</si>
  <si>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</si>
  <si>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2024-02-05-III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</si>
  <si>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</si>
  <si>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</si>
  <si>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MK v ul. Šustova a 2. etapy ul. Polní v Třeboni - II.etapa</t>
  </si>
  <si>
    <t>KSO:</t>
  </si>
  <si>
    <t/>
  </si>
  <si>
    <t>CC-CZ:</t>
  </si>
  <si>
    <t>Místo:</t>
  </si>
  <si>
    <t>Třeboň</t>
  </si>
  <si>
    <t>Datum:</t>
  </si>
  <si>
    <t>10. 2. 2024</t>
  </si>
  <si>
    <t>Zadavatel:</t>
  </si>
  <si>
    <t>IČ:</t>
  </si>
  <si>
    <t>Město Třeboň, Palackého nám. 46/II, 379 01 Třeboň</t>
  </si>
  <si>
    <t>DIČ:</t>
  </si>
  <si>
    <t>Uchazeč:</t>
  </si>
  <si>
    <t>Vyplň údaj</t>
  </si>
  <si>
    <t>Projektant:</t>
  </si>
  <si>
    <t>25171232</t>
  </si>
  <si>
    <t>INVENTE, s.r.o., Žerotínova 483/1, 370 04 Č.Buděj.</t>
  </si>
  <si>
    <t>CZ25171232</t>
  </si>
  <si>
    <t>True</t>
  </si>
  <si>
    <t>Zpracovatel:</t>
  </si>
  <si>
    <t xml:space="preserve"> </t>
  </si>
  <si>
    <t>Poznámka:</t>
  </si>
  <si>
    <t>Při zpracování nabídky je nutné vycházet ze všech částí dokumentace (technické zprávy, seznamu pozice, všech výkresů a specifikace materiálu). Povinností dodavatele je překontrolovat specifikaci materiálu a případný chybějící materiál nebo výkony doplnit a ocenit. Součástí ceny musí být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které se na ně vztahují. Uchazeč je povinnen si před podáním cenové nabídky řádně prostudovat projektovou dokumentaci a překontrolovat výkaz výměr. Na případné nesrovnalosti, mezi výkazem výměr a projektovou dokumentací, zjištěné v průběhu realizace stavby nebude brán zřetel a vzniklé náklady půjdou k tíži zhotovitele.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</si>
  <si>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</si>
  <si>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</si>
  <si>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</si>
  <si>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</si>
  <si>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</si>
  <si>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</si>
  <si>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</si>
  <si>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</si>
  <si>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</si>
  <si>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</si>
  <si>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</si>
  <si>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</si>
  <si>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</si>
  <si>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</si>
  <si>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</si>
  <si>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</si>
  <si>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</si>
  <si>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</si>
  <si>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</si>
  <si>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</si>
  <si>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</si>
  <si>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</si>
  <si>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</si>
  <si>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</si>
  <si>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</si>
  <si>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</si>
  <si>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</si>
  <si>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</si>
  <si>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</si>
  <si>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</si>
  <si>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</si>
  <si>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</si>
  <si>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</si>
  <si>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</si>
  <si>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</si>
  <si>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</si>
  <si>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</si>
  <si>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</si>
  <si>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SO_102</t>
  </si>
  <si>
    <t>Komunikace, zpevněné plochy a odvodnění komunikace – 2. úsek ul. Šustova a Polní</t>
  </si>
  <si>
    <t>STA</t>
  </si>
  <si>
    <t>1</t>
  </si>
  <si>
    <t>{a220f618-a63e-4e67-bb67-e2b56e6c6e2e}</t>
  </si>
  <si>
    <t>2</t>
  </si>
  <si>
    <t>/</t>
  </si>
  <si>
    <t>Soupis</t>
  </si>
  <si>
    <t>###NOINSERT###</t>
  </si>
  <si>
    <t>SO_102_NV</t>
  </si>
  <si>
    <t>Náhradní výsadba</t>
  </si>
  <si>
    <t>{f4f7a20d-a6d3-4fdf-b5d0-94b953e793a5}</t>
  </si>
  <si>
    <t>SO_301</t>
  </si>
  <si>
    <t>Vodovod a vodovodní přípojky</t>
  </si>
  <si>
    <t>{b7f56198-a05a-4af4-bd6b-8df6f017288d}</t>
  </si>
  <si>
    <t>SO_302</t>
  </si>
  <si>
    <t>Jednotná kanalizace a přípojky</t>
  </si>
  <si>
    <t>{a98fbd5e-a23f-4495-a9f4-85226c612a47}</t>
  </si>
  <si>
    <t>SO_303</t>
  </si>
  <si>
    <t>Dešťová kanalizace a přípojky</t>
  </si>
  <si>
    <t>{78c77554-7efa-4aa2-b475-ac8861c2d675}</t>
  </si>
  <si>
    <t>SO_401</t>
  </si>
  <si>
    <t>Veřejné osvětlení</t>
  </si>
  <si>
    <t>{ea27cc4e-4885-4825-b7db-9891acecc731}</t>
  </si>
  <si>
    <t>SO_701</t>
  </si>
  <si>
    <t>Kontejnerové přístřešky</t>
  </si>
  <si>
    <t>{29e0a05b-e5e9-4568-80c5-5ce8e2d7c208}</t>
  </si>
  <si>
    <t>VON</t>
  </si>
  <si>
    <t>Vedlejší a ostatní náklady</t>
  </si>
  <si>
    <t>{2c0296e7-d5fc-485d-bec6-f3fbb4b80f4e}</t>
  </si>
  <si>
    <t>OBR_1</t>
  </si>
  <si>
    <t>Obrubník silniční, 10-12 cm</t>
  </si>
  <si>
    <t>m</t>
  </si>
  <si>
    <t>103</t>
  </si>
  <si>
    <t>3</t>
  </si>
  <si>
    <t>OBR_2</t>
  </si>
  <si>
    <t>Obrubník nájezdový, 2 cm</t>
  </si>
  <si>
    <t>401</t>
  </si>
  <si>
    <t>KRYCÍ LIST SOUPISU PRACÍ</t>
  </si>
  <si>
    <t>OBR_3</t>
  </si>
  <si>
    <t>Obrubník nájezdový, 0 cm</t>
  </si>
  <si>
    <t>120</t>
  </si>
  <si>
    <t>OBR_4</t>
  </si>
  <si>
    <t>Obrubník chodníkový, 6 cm, vodicí linie</t>
  </si>
  <si>
    <t>28</t>
  </si>
  <si>
    <t>OBR_5</t>
  </si>
  <si>
    <t>Obrubník chodníkový, 0 cm</t>
  </si>
  <si>
    <t>366</t>
  </si>
  <si>
    <t>OBR_6</t>
  </si>
  <si>
    <t>Obrubník MIX 0-5 cm</t>
  </si>
  <si>
    <t>193</t>
  </si>
  <si>
    <t>Objekt:</t>
  </si>
  <si>
    <t>S1</t>
  </si>
  <si>
    <t>Konstrukce asfaltové vozovky</t>
  </si>
  <si>
    <t>m2</t>
  </si>
  <si>
    <t>1492,67</t>
  </si>
  <si>
    <t>SO_102 - Komunikace, zpevněné plochy a odvodnění komunikace – 2. úsek ul. Šustova a Polní</t>
  </si>
  <si>
    <t>S2_I</t>
  </si>
  <si>
    <t>Konstrukce parkovišť - Parkovací stání - Širokospárá dlažba červená 210x140x80 mm (spára 30 mm)</t>
  </si>
  <si>
    <t>305,619</t>
  </si>
  <si>
    <t>S2_II</t>
  </si>
  <si>
    <t xml:space="preserve">Konstrukce parkovišť - Bezpečnostní odstup -  Širokospárá dlažba šedá 210x140x80 mm (spára 30 mm)</t>
  </si>
  <si>
    <t>36,935</t>
  </si>
  <si>
    <t>S2_III</t>
  </si>
  <si>
    <t>Konstrukce parkovišť - Stání pro ZTP - Zámková dlažba červená 100x200x80 mm</t>
  </si>
  <si>
    <t>32</t>
  </si>
  <si>
    <t>S2_IV</t>
  </si>
  <si>
    <t>Konstrukce parkovišť - Bezpečnostní odstup - Zmáková dlažba šedá 210x140x80 mm</t>
  </si>
  <si>
    <t>7,125</t>
  </si>
  <si>
    <t>S3_I</t>
  </si>
  <si>
    <t>Konstrukce chodníků - Zámková dlažba šedá 100x200x80 mm</t>
  </si>
  <si>
    <t>407,121</t>
  </si>
  <si>
    <t>S3_II</t>
  </si>
  <si>
    <t>Konstrukce chodníků - Hmatové prvky - červená dlažba s výstupky</t>
  </si>
  <si>
    <t>71,524</t>
  </si>
  <si>
    <t>S3_III</t>
  </si>
  <si>
    <t>Konstrukce chodníků - Odrazový proužek/okapový chodník - Zámková dlažba šedá 100x200x80 mm</t>
  </si>
  <si>
    <t>56,219</t>
  </si>
  <si>
    <t>S3_IV</t>
  </si>
  <si>
    <t>Konstrukce chodníků - Dlážděné vjezdy - Zámková dlažba černá 100x200x80 mm</t>
  </si>
  <si>
    <t>727,148</t>
  </si>
  <si>
    <t>S4</t>
  </si>
  <si>
    <t>Konstrukce asfaltových chodníků</t>
  </si>
  <si>
    <t>104,032</t>
  </si>
  <si>
    <t>ZP</t>
  </si>
  <si>
    <t>Zelené pásy</t>
  </si>
  <si>
    <t>781,682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</si>
  <si>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</si>
  <si>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</si>
  <si>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</si>
  <si>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</si>
  <si>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</si>
  <si>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</si>
  <si>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</si>
  <si>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</si>
  <si>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</si>
  <si>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</si>
  <si>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</si>
  <si>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</si>
  <si>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</si>
  <si>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</si>
  <si>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</si>
  <si>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</si>
  <si>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</si>
  <si>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</si>
  <si>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</si>
  <si>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</si>
  <si>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</si>
  <si>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</si>
  <si>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</si>
  <si>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</si>
  <si>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</si>
  <si>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</si>
  <si>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</si>
  <si>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</si>
  <si>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113107211</t>
  </si>
  <si>
    <t>Odstranění podkladu z kameniva těženého tl do 100 mm strojně pl přes 200 m2</t>
  </si>
  <si>
    <t>CS ÚRS 2024 01</t>
  </si>
  <si>
    <t>4</t>
  </si>
  <si>
    <t>460837703</t>
  </si>
  <si>
    <t>PP</t>
  </si>
  <si>
    <t>Odstranění podkladů nebo krytů strojně plochy jednotlivě přes 200 m2 s přemístěním hmot na skládku na vzdálenost do 20 m nebo s naložením na dopravní prostředek z kameniva těženého, o tl. vrstvy do 100 mm</t>
  </si>
  <si>
    <t>Online PSC</t>
  </si>
  <si>
    <t>https://podminky.urs.cz/item/CS_URS_2024_01/113107211</t>
  </si>
  <si>
    <t>VV</t>
  </si>
  <si>
    <t>407,121+104,032+1492,67+727,148+31,61+305,619+71,524</t>
  </si>
  <si>
    <t>113154254</t>
  </si>
  <si>
    <t>Frézování živičného krytu tl 100 mm pruh š přes 0,5 do 1 m pl přes 500 do 1000 m2 s překážkami v trase</t>
  </si>
  <si>
    <t>240769896</t>
  </si>
  <si>
    <t>Frézování živičného podkladu nebo krytu s naložením na dopravní prostředek plochy přes 500 do 1 000 m2 s překážkami v trase pruhu šířky do 1 m, tloušťky vrstvy 100 mm</t>
  </si>
  <si>
    <t>https://podminky.urs.cz/item/CS_URS_2024_01/113154254</t>
  </si>
  <si>
    <t>3139,724*0,6 'Přepočtené koeficientem množství</t>
  </si>
  <si>
    <t>113201112</t>
  </si>
  <si>
    <t>Vytrhání obrub silničních ležatých</t>
  </si>
  <si>
    <t>27365336</t>
  </si>
  <si>
    <t>Vytrhání obrub s vybouráním lože, s přemístěním hmot na skládku na vzdálenost do 3 m nebo s naložením na dopravní prostředek silničních ležatých</t>
  </si>
  <si>
    <t>https://podminky.urs.cz/item/CS_URS_2024_01/113201112</t>
  </si>
  <si>
    <t>200*2</t>
  </si>
  <si>
    <t>75*2</t>
  </si>
  <si>
    <t>Součet</t>
  </si>
  <si>
    <t>113204111</t>
  </si>
  <si>
    <t>Vytrhání obrub záhonových</t>
  </si>
  <si>
    <t>-1790357319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</si>
  <si>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</si>
  <si>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</si>
  <si>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2*25</t>
  </si>
  <si>
    <t>5</t>
  </si>
  <si>
    <t>121151113</t>
  </si>
  <si>
    <t>Sejmutí ornice plochy do 500 m2 tl vrstvy do 200 mm strojně</t>
  </si>
  <si>
    <t>-822678817</t>
  </si>
  <si>
    <t>Sejmutí ornice strojně při souvislé ploše přes 100 do 500 m2, tl. vrstvy do 200 mm</t>
  </si>
  <si>
    <t>https://podminky.urs.cz/item/CS_URS_2024_01/121151113</t>
  </si>
  <si>
    <t>6</t>
  </si>
  <si>
    <t>122452205</t>
  </si>
  <si>
    <t>Odkopávky a prokopávky nezapažené pro silnice a dálnice v hornině třídy těžitelnosti II objem do 1000 m3 strojně</t>
  </si>
  <si>
    <t>m3</t>
  </si>
  <si>
    <t>595327971</t>
  </si>
  <si>
    <t>Odkopávky a prokopávky nezapažené pro silnice a dálnice strojně v hornině třídy těžitelnosti II přes 500 do 1 000 m3</t>
  </si>
  <si>
    <t>https://podminky.urs.cz/item/CS_URS_2024_01/122452205</t>
  </si>
  <si>
    <t>(S1)*(0,41-0,15)</t>
  </si>
  <si>
    <t>(S2_I+S2_II+S2_III+S2_IV)*(0,42-0,15)</t>
  </si>
  <si>
    <t>(S3_I+S3_II+S3_III+S3_IV)*(0,4-0,15)</t>
  </si>
  <si>
    <t>(S4)*(0,25-0,15)</t>
  </si>
  <si>
    <t>"případná výměna aktivní zóny</t>
  </si>
  <si>
    <t>S1*0,3</t>
  </si>
  <si>
    <t>(S2_I+S2_II+S2_III+S2_IV+S3_IV)*0,3</t>
  </si>
  <si>
    <t>7</t>
  </si>
  <si>
    <t>1225-R01</t>
  </si>
  <si>
    <t xml:space="preserve">Vodorovné přemístění výkopku na skládku, (vč. poplatku za uložení) dle platné legislativy -  zeminy a kamení zatříděného do Katalogu odpadů pod kódem 17 05 04 </t>
  </si>
  <si>
    <t>468465409</t>
  </si>
  <si>
    <t xml:space="preserve">Vodorovné přemístění výkopku na skládku, (vč. poplatku za uložení) dle platné legislativy - zeminy a kamení zatříděného do Katalogu odpadů pod kódem 17 05 04 </t>
  </si>
  <si>
    <t>8</t>
  </si>
  <si>
    <t>181151321</t>
  </si>
  <si>
    <t>Plošná úprava terénu přes 500 m2 zemina skupiny 1 až 4 nerovnosti přes 100 do 150 mm v rovinně a svahu do 1:5</t>
  </si>
  <si>
    <t>-1104003263</t>
  </si>
  <si>
    <t>Plošná úprava terénu v zemině skupiny 1 až 4 s urovnáním povrchu bez doplnění ornice souvislé plochy přes 500 m2 při nerovnostech terénu přes 100 do 150 mm v rovině nebo na svahu do 1:5</t>
  </si>
  <si>
    <t>https://podminky.urs.cz/item/CS_URS_2024_01/181151321</t>
  </si>
  <si>
    <t>(S1)</t>
  </si>
  <si>
    <t>(S2_I+S2_II+S2_III+S2_IV)</t>
  </si>
  <si>
    <t>(S3_I+S3_II+S3_III+S3_IV)</t>
  </si>
  <si>
    <t>(S4)</t>
  </si>
  <si>
    <t>9</t>
  </si>
  <si>
    <t>181152302</t>
  </si>
  <si>
    <t>Úprava pláně pro silnice a dálnice v zářezech se zhutněním</t>
  </si>
  <si>
    <t>-2020349042</t>
  </si>
  <si>
    <t>Úprava pláně na stavbách silnic a dálnic strojně v zářezech mimo skalních se zhutněním</t>
  </si>
  <si>
    <t>https://podminky.urs.cz/item/CS_URS_2024_01/181152302</t>
  </si>
  <si>
    <t>S1+S2_I+S2_III+S3_I+S3_II+S3_III+S3_IV</t>
  </si>
  <si>
    <t>10</t>
  </si>
  <si>
    <t>1812-R1</t>
  </si>
  <si>
    <t xml:space="preserve">Provedení hlinito-písčité vrstvy tl. 100 mm po uhutnění </t>
  </si>
  <si>
    <t>85156806</t>
  </si>
  <si>
    <t>11</t>
  </si>
  <si>
    <t>181351006</t>
  </si>
  <si>
    <t>Rozprostření ornice tl vrstvy přes 300 do 400 mm pl do 100 m2 v rovině nebo ve svahu do 1:5 strojně</t>
  </si>
  <si>
    <t>-1596052074</t>
  </si>
  <si>
    <t>Rozprostření a urovnání ornice v rovině nebo ve svahu sklonu do 1:5 strojně při souvislé ploše do 100 m2, tl. vrstvy přes 300 do 400 mm</t>
  </si>
  <si>
    <t>https://podminky.urs.cz/item/CS_URS_2024_01/181351006</t>
  </si>
  <si>
    <t>M</t>
  </si>
  <si>
    <t>10364101</t>
  </si>
  <si>
    <t>zemina pro terénní úpravy - ornice</t>
  </si>
  <si>
    <t>t</t>
  </si>
  <si>
    <t>780780387</t>
  </si>
  <si>
    <t>13</t>
  </si>
  <si>
    <t>181451131</t>
  </si>
  <si>
    <t>Založení parkového trávníku výsevem pl přes 1000 m2 v rovině a ve svahu do 1:5</t>
  </si>
  <si>
    <t>191164551</t>
  </si>
  <si>
    <t>Založení trávníku na půdě předem připravené plochy přes 1000 m2 výsevem včetně utažení parkového v rovině nebo na svahu do 1:5</t>
  </si>
  <si>
    <t>https://podminky.urs.cz/item/CS_URS_2024_01/181451131</t>
  </si>
  <si>
    <t>14</t>
  </si>
  <si>
    <t>00572410</t>
  </si>
  <si>
    <t>osivo směs travní parková</t>
  </si>
  <si>
    <t>kg</t>
  </si>
  <si>
    <t>-999206734</t>
  </si>
  <si>
    <t>781,682*0,15 'Přepočtené koeficientem množství</t>
  </si>
  <si>
    <t>15</t>
  </si>
  <si>
    <t>1999-R01</t>
  </si>
  <si>
    <t>Zrušení stávající armaturní šachty v Polní ulici, vč. odvozu suti a poplatku za skládku</t>
  </si>
  <si>
    <t>kus</t>
  </si>
  <si>
    <t>-1876479006</t>
  </si>
  <si>
    <t>16</t>
  </si>
  <si>
    <t>1999-R03</t>
  </si>
  <si>
    <t>Zajištění opatření pro ochranu zemní pláně</t>
  </si>
  <si>
    <t>soubor</t>
  </si>
  <si>
    <t>-1791559168</t>
  </si>
  <si>
    <t>P</t>
  </si>
  <si>
    <t>Poznámka k položce:_x000d_
Ochrana zemní pláně_x000d_
Před pokládkou konstrukčních vrstev musí být zemní pláň vyčištěna a práce na pokládce_x000d_
konstrukčních vrstev vozovky nesmějí být zahájeny bez převzetí pláně._x000d_
Dokončená zemní pláň musí být chráněna. Skládky stavebního materiálu jsou na zemní pláni_x000d_
zakázány. Zemní práce doporučujeme provádět v suchém období. (viz ČSN 73 6133)._x000d_
Zakrývání výkopku - ochrana před povětrnostními vlivy, deštěm.</t>
  </si>
  <si>
    <t>Komunikace pozemní</t>
  </si>
  <si>
    <t>17</t>
  </si>
  <si>
    <t>56468111R</t>
  </si>
  <si>
    <t>Podklad z kameniva hrubého drceného vel. 0-125 mm plochy přes 100 m2 tl 300 mm</t>
  </si>
  <si>
    <t>100990040</t>
  </si>
  <si>
    <t>Podklad z kameniva hrubého drceného vel. 0-125 mm, s rozprostřením a zhutněním plochy přes 100 m2, po zhutnění tl. 300 mm</t>
  </si>
  <si>
    <t>Poznámka k položce:_x000d_
Případná výměna aktivní zóny</t>
  </si>
  <si>
    <t>(S2_I+S2_II+S2_III+S2_IV+S3_IV)</t>
  </si>
  <si>
    <t>18</t>
  </si>
  <si>
    <t>56485101R</t>
  </si>
  <si>
    <t>Podklad ze štěrkodrtě ŠD plochy přes 100 m2 tl 150 mm</t>
  </si>
  <si>
    <t>1815427584</t>
  </si>
  <si>
    <t>Podklad ze štěrkodrti ŠD s rozprostřením a zhutněním plochy přes 100 m2, po zhutnění tl. 150 mm</t>
  </si>
  <si>
    <t>https://podminky.urs.cz/item/CS_URS_2024_01/56485101R</t>
  </si>
  <si>
    <t xml:space="preserve">Poznámka k položce:_x000d_
ŠDA 0/32_x000d_
</t>
  </si>
  <si>
    <t>S2_III+S1+S4+S2_I+S2_II+S3_III+S2_IV+S3_I+S3_II+S3_III+S3_IV</t>
  </si>
  <si>
    <t>19</t>
  </si>
  <si>
    <t>564851111</t>
  </si>
  <si>
    <t>1808643635</t>
  </si>
  <si>
    <t>https://podminky.urs.cz/item/CS_URS_2024_01/564851111</t>
  </si>
  <si>
    <t xml:space="preserve">Poznámka k položce:_x000d_
ŠDA 0/63_x000d_
_x000d_
</t>
  </si>
  <si>
    <t>20</t>
  </si>
  <si>
    <t>564921411</t>
  </si>
  <si>
    <t>Podklad z asfaltového recyklátu plochy přes 100 m2 tl 60 mm</t>
  </si>
  <si>
    <t>-489030598</t>
  </si>
  <si>
    <t>Podklad nebo podsyp z asfaltového recyklátu s rozprostřením a zhutněním plochy přes 100 m2, po zhutnění tl. 60 mm</t>
  </si>
  <si>
    <t>https://podminky.urs.cz/item/CS_URS_2024_01/564921411</t>
  </si>
  <si>
    <t>565155111</t>
  </si>
  <si>
    <t>Asfaltový beton vrstva podkladní ACP 16 (obalované kamenivo OKS) tl 70 mm š do 3 m</t>
  </si>
  <si>
    <t>-2125903739</t>
  </si>
  <si>
    <t>Asfaltový beton vrstva podkladní ACP 16 (obalované kamenivo střednězrnné - OKS) s rozprostřením a zhutněním v pruhu šířky přes 1,5 do 3 m, po zhutnění tl. 70 mm</t>
  </si>
  <si>
    <t>https://podminky.urs.cz/item/CS_URS_2024_01/565155111</t>
  </si>
  <si>
    <t>Poznámka k položce:_x000d_
ČSN EN 13108–1</t>
  </si>
  <si>
    <t>22</t>
  </si>
  <si>
    <t>567921112</t>
  </si>
  <si>
    <t>Podklad z mezerovitého betonu MCB tl 150 mm</t>
  </si>
  <si>
    <t>-1404243710</t>
  </si>
  <si>
    <t>Podklad z mezerovitého betonu MCB tl. 150 mm</t>
  </si>
  <si>
    <t>https://podminky.urs.cz/item/CS_URS_2024_01/567921112</t>
  </si>
  <si>
    <t>S2_I+S2_II+S2_III+S2_IV+S3_I+S3_II+S3_III+S3_IV</t>
  </si>
  <si>
    <t>23</t>
  </si>
  <si>
    <t>573111111</t>
  </si>
  <si>
    <t>Postřik živičný infiltrační s posypem z asfaltu množství 0,60 kg/m2</t>
  </si>
  <si>
    <t>-851145069</t>
  </si>
  <si>
    <t>Postřik infiltrační PI z asfaltu silničního s posypem kamenivem, v množství 0,60 kg/m2</t>
  </si>
  <si>
    <t>https://podminky.urs.cz/item/CS_URS_2024_01/573111111</t>
  </si>
  <si>
    <t>24</t>
  </si>
  <si>
    <t>573211107</t>
  </si>
  <si>
    <t>Postřik živičný spojovací z asfaltu v množství 0,30 kg/m2</t>
  </si>
  <si>
    <t>-1887203038</t>
  </si>
  <si>
    <t>Postřik spojovací PS bez posypu kamenivem z asfaltu silničního, v množství 0,30 kg/m2</t>
  </si>
  <si>
    <t>https://podminky.urs.cz/item/CS_URS_2024_01/573211107</t>
  </si>
  <si>
    <t>25</t>
  </si>
  <si>
    <t>577133111</t>
  </si>
  <si>
    <t>Asfaltový beton vrstva obrusná ACO 8 (ABJ) tl 40 mm š do 3 m z nemodifikovaného asfaltu</t>
  </si>
  <si>
    <t>558080674</t>
  </si>
  <si>
    <t>Asfaltový beton vrstva obrusná ACO 8 (ABJ) s rozprostřením a se zhutněním z nemodifikovaného asfaltu v pruhu šířky do 3 m, po zhutnění tl. 40 mm</t>
  </si>
  <si>
    <t>https://podminky.urs.cz/item/CS_URS_2024_01/577133111</t>
  </si>
  <si>
    <t>26</t>
  </si>
  <si>
    <t>577134141</t>
  </si>
  <si>
    <t>Asfaltový beton vrstva obrusná ACO 11 (ABS) tl 40 mm š přes 3 m z modifikovaného asfaltu</t>
  </si>
  <si>
    <t>-1826110639</t>
  </si>
  <si>
    <t>Asfaltový beton vrstva obrusná ACO 11 (ABS) s rozprostřením a se zhutněním z modifikovaného asfaltu v pruhu šířky přes 3 m, po zhutnění tl. 40 mm</t>
  </si>
  <si>
    <t>https://podminky.urs.cz/item/CS_URS_2024_01/577134141</t>
  </si>
  <si>
    <t>27</t>
  </si>
  <si>
    <t>596211113</t>
  </si>
  <si>
    <t>Kladení zámkové dlažby komunikací pro pěší ručně tl 60 mm skupiny A pl přes 300 m2</t>
  </si>
  <si>
    <t>-1375305350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</si>
  <si>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</si>
  <si>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https://podminky.urs.cz/item/CS_URS_2024_01/596211113</t>
  </si>
  <si>
    <t>59245018</t>
  </si>
  <si>
    <t>dlažba skladebná betonová 200x100mm tl 60mm přírodní</t>
  </si>
  <si>
    <t>1474007988</t>
  </si>
  <si>
    <t>S3_I+S3_III</t>
  </si>
  <si>
    <t>463,34*1,05 'Přepočtené koeficientem množství</t>
  </si>
  <si>
    <t>29</t>
  </si>
  <si>
    <t>59245006</t>
  </si>
  <si>
    <t>dlažba pro nevidomé betonová 200x100mm tl 60mm barevná</t>
  </si>
  <si>
    <t>-816006637</t>
  </si>
  <si>
    <t>71,524*1,05 'Přepočtené koeficientem množství</t>
  </si>
  <si>
    <t>30</t>
  </si>
  <si>
    <t>596212213</t>
  </si>
  <si>
    <t>Kladení zámkové dlažby pozemních komunikací ručně tl 80 mm skupiny A pl přes 300 m2</t>
  </si>
  <si>
    <t>-1250693481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</si>
  <si>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</si>
  <si>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https://podminky.urs.cz/item/CS_URS_2024_01/596212213</t>
  </si>
  <si>
    <t>31</t>
  </si>
  <si>
    <t>59245005.I</t>
  </si>
  <si>
    <t>dlažba tvar obdélník betonová 200x100x80mm barevná</t>
  </si>
  <si>
    <t>CS ÚRS 2022 01</t>
  </si>
  <si>
    <t>286195636</t>
  </si>
  <si>
    <t>"černá</t>
  </si>
  <si>
    <t>727,148*1,05 'Přepočtené koeficientem množství</t>
  </si>
  <si>
    <t>59245005.II</t>
  </si>
  <si>
    <t>580633734</t>
  </si>
  <si>
    <t>"červená</t>
  </si>
  <si>
    <t>32*1,05 'Přepočtené koeficientem množství</t>
  </si>
  <si>
    <t>33</t>
  </si>
  <si>
    <t>596412213</t>
  </si>
  <si>
    <t>Kladení dlažby z vegetačních tvárnic pozemních komunikací tl 80 mm pl přes 300 m2</t>
  </si>
  <si>
    <t>-1574601961</t>
  </si>
  <si>
    <t>Kladení dlažby z betonových vegetačních dlaždic pozemních komunikací s ložem z kameniva těženého nebo drceného tl. do 50 mm, s vyplněním spár a vegetačních otvorů, s hutněním vibrováním tl. 80 mm, pro plochy přes 300 m2</t>
  </si>
  <si>
    <t>https://podminky.urs.cz/item/CS_URS_2024_01/596412213</t>
  </si>
  <si>
    <t>S2_II+S2_I+S2_IV</t>
  </si>
  <si>
    <t>34</t>
  </si>
  <si>
    <t>5924601R1</t>
  </si>
  <si>
    <t>Vegetační dlažba červená, 210x140x80 mm, šířka spáry 30 mm</t>
  </si>
  <si>
    <t>45110544</t>
  </si>
  <si>
    <t>349,679*1,01 'Přepočtené koeficientem množství</t>
  </si>
  <si>
    <t>35</t>
  </si>
  <si>
    <t>5924601R2</t>
  </si>
  <si>
    <t>Vegetační dlažba šedá 210x140x80 mm, šířka spáry 30 mm</t>
  </si>
  <si>
    <t>-1538756519</t>
  </si>
  <si>
    <t>S2_IV+S2_II</t>
  </si>
  <si>
    <t>44,06*1,01 'Přepočtené koeficientem množství</t>
  </si>
  <si>
    <t>Ostatní konstrukce a práce, bourání</t>
  </si>
  <si>
    <t>36</t>
  </si>
  <si>
    <t>914111111</t>
  </si>
  <si>
    <t>Montáž svislé dopravní značky do velikosti 1 m2 objímkami na sloupek nebo konzolu</t>
  </si>
  <si>
    <t>1644421200</t>
  </si>
  <si>
    <t>Montáž svislé dopravní značky základní velikosti do 1 m2 objímkami na sloupky nebo konzoly</t>
  </si>
  <si>
    <t>https://podminky.urs.cz/item/CS_URS_2024_01/914111111</t>
  </si>
  <si>
    <t>37</t>
  </si>
  <si>
    <t>40445651</t>
  </si>
  <si>
    <t>informativní značky zónové IZ1, IZ2, IZ8 1000x1000mm</t>
  </si>
  <si>
    <t>1123812760</t>
  </si>
  <si>
    <t>"IZ8a</t>
  </si>
  <si>
    <t>38</t>
  </si>
  <si>
    <t>40445625</t>
  </si>
  <si>
    <t>informativní značky provozní IP8, IP9, IP11-IP13 500x700mm</t>
  </si>
  <si>
    <t>522982067</t>
  </si>
  <si>
    <t>2"IP12+225</t>
  </si>
  <si>
    <t>1"IP11a</t>
  </si>
  <si>
    <t>39</t>
  </si>
  <si>
    <t>40445622</t>
  </si>
  <si>
    <t>informativní značky provozní IP1-IP3, IP4b-IP7, IP10a, b 750x750mm</t>
  </si>
  <si>
    <t>2100665438</t>
  </si>
  <si>
    <t>"IP10a</t>
  </si>
  <si>
    <t>40</t>
  </si>
  <si>
    <t>40445654</t>
  </si>
  <si>
    <t>informativní značky zónové IZ5 1000x750mm</t>
  </si>
  <si>
    <t>-1929839746</t>
  </si>
  <si>
    <t>41</t>
  </si>
  <si>
    <t>914511111</t>
  </si>
  <si>
    <t>Montáž sloupku dopravních značek délky do 3,5 m s betonovým základem</t>
  </si>
  <si>
    <t>791820116</t>
  </si>
  <si>
    <t>Montáž sloupku dopravních značek délky do 3,5 m do betonového základu</t>
  </si>
  <si>
    <t>https://podminky.urs.cz/item/CS_URS_2024_01/914511111</t>
  </si>
  <si>
    <t>42</t>
  </si>
  <si>
    <t>40445235</t>
  </si>
  <si>
    <t>sloupek pro dopravní značku Al D 60mm v 3,5m</t>
  </si>
  <si>
    <t>-595072806</t>
  </si>
  <si>
    <t>43</t>
  </si>
  <si>
    <t>915311112</t>
  </si>
  <si>
    <t>Předformátované vodorovné dopravní značení dopravní značky do 2 m2</t>
  </si>
  <si>
    <t>-672474750</t>
  </si>
  <si>
    <t>Vodorovné značení předformovaným termoplastem dopravní značky barevné velikosti do 2 m2</t>
  </si>
  <si>
    <t>https://podminky.urs.cz/item/CS_URS_2024_01/915311112</t>
  </si>
  <si>
    <t>"ZTP</t>
  </si>
  <si>
    <t>44</t>
  </si>
  <si>
    <t>915331111</t>
  </si>
  <si>
    <t>Předformátované vodorovné dopravní značení čára šířky 12 cm</t>
  </si>
  <si>
    <t>-2073888539</t>
  </si>
  <si>
    <t>Vodorovné značení předformovaným termoplastem čáry šířky 120 mm</t>
  </si>
  <si>
    <t>https://podminky.urs.cz/item/CS_URS_2024_01/915331111</t>
  </si>
  <si>
    <t>4*5</t>
  </si>
  <si>
    <t>45</t>
  </si>
  <si>
    <t>915331112</t>
  </si>
  <si>
    <t>Předformátované vodorovné dopravní značení čára šířky 25 cm</t>
  </si>
  <si>
    <t>1613270684</t>
  </si>
  <si>
    <t>Vodorovné značení předformovaným termoplastem čáry šířky 250 mm</t>
  </si>
  <si>
    <t>https://podminky.urs.cz/item/CS_URS_2024_01/915331112</t>
  </si>
  <si>
    <t>3,7+4,5+3,3+4,4</t>
  </si>
  <si>
    <t>46</t>
  </si>
  <si>
    <t>916131213</t>
  </si>
  <si>
    <t>Osazení silničního obrubníku betonového stojatého s boční opěrou do lože z betonu prostého</t>
  </si>
  <si>
    <t>407497073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</si>
  <si>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</si>
  <si>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</si>
  <si>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OBR_1+OBR_6+OBR_2+OBR_3</t>
  </si>
  <si>
    <t>47</t>
  </si>
  <si>
    <t>59217031</t>
  </si>
  <si>
    <t>obrubník silniční betonový 1000x150x250mm</t>
  </si>
  <si>
    <t>583241723</t>
  </si>
  <si>
    <t>222,195281782437*1,02 'Přepočtené koeficientem množství</t>
  </si>
  <si>
    <t>48</t>
  </si>
  <si>
    <t>59217030</t>
  </si>
  <si>
    <t>obrubník silniční betonový přechodový 1000x150x150-250mm</t>
  </si>
  <si>
    <t>128484864</t>
  </si>
  <si>
    <t>49,8584534731324*1,02 'Přepočtené koeficientem množství</t>
  </si>
  <si>
    <t>49</t>
  </si>
  <si>
    <t>59217029</t>
  </si>
  <si>
    <t>obrubník silniční betonový nájezdový 1000x150x150mm</t>
  </si>
  <si>
    <t>-1633511717</t>
  </si>
  <si>
    <t>593,965923984273*1,02 'Přepočtené koeficientem množství</t>
  </si>
  <si>
    <t>50</t>
  </si>
  <si>
    <t>59217078</t>
  </si>
  <si>
    <t>obrubník silniční obloukový betonový R 0,5-2m 150x250mm</t>
  </si>
  <si>
    <t>307409210</t>
  </si>
  <si>
    <t>51</t>
  </si>
  <si>
    <t>59217074</t>
  </si>
  <si>
    <t>obrubník silniční obloukový betonový R 0,5-16m 250x300mm</t>
  </si>
  <si>
    <t>239657192</t>
  </si>
  <si>
    <t>"R5</t>
  </si>
  <si>
    <t xml:space="preserve">"R6 </t>
  </si>
  <si>
    <t>"R7</t>
  </si>
  <si>
    <t>2*5</t>
  </si>
  <si>
    <t>52</t>
  </si>
  <si>
    <t>59217072</t>
  </si>
  <si>
    <t>obrubník silniční betonový 1000x100x250mm</t>
  </si>
  <si>
    <t>649535320</t>
  </si>
  <si>
    <t>20"případné doplnění obrubníků ve vjezdech</t>
  </si>
  <si>
    <t>53</t>
  </si>
  <si>
    <t>916331112</t>
  </si>
  <si>
    <t>Osazení zahradního obrubníku betonového do lože z betonu s boční opěrou</t>
  </si>
  <si>
    <t>-1719325553</t>
  </si>
  <si>
    <t>Osazení zahradního obrubníku betonového s ložem tl. od 50 do 100 mm z betonu prostého tř. C 12/15 s boční opěrou z betonu prostého tř. C 12/15</t>
  </si>
  <si>
    <t>https://podminky.urs.cz/item/CS_URS_2024_01/916331112</t>
  </si>
  <si>
    <t>OBR_4+OBR_5</t>
  </si>
  <si>
    <t>54</t>
  </si>
  <si>
    <t>59217017</t>
  </si>
  <si>
    <t>obrubník betonový chodníkový 1000x100x250mm</t>
  </si>
  <si>
    <t>738533093</t>
  </si>
  <si>
    <t>394*1,02 'Přepočtené koeficientem množství</t>
  </si>
  <si>
    <t>55</t>
  </si>
  <si>
    <t>919731122</t>
  </si>
  <si>
    <t>Zarovnání styčné plochy podkladu nebo krytu živičného tl přes 50 do 100 mm</t>
  </si>
  <si>
    <t>1223403742</t>
  </si>
  <si>
    <t>Zarovnání styčné plochy podkladu nebo krytu podél vybourané části komunikace nebo zpevněné plochy živičné tl. přes 50 do 100 mm</t>
  </si>
  <si>
    <t>https://podminky.urs.cz/item/CS_URS_2024_01/919731122</t>
  </si>
  <si>
    <t>8,5+1+5,3+6,8</t>
  </si>
  <si>
    <t>56</t>
  </si>
  <si>
    <t>919732211</t>
  </si>
  <si>
    <t>Styčná spára napojení nového živičného povrchu na stávající za tepla š 15 mm hl 25 mm s prořezáním</t>
  </si>
  <si>
    <t>-1971621421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</si>
  <si>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</si>
  <si>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</si>
  <si>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57</t>
  </si>
  <si>
    <t>919735112</t>
  </si>
  <si>
    <t>Řezání stávajícího živičného krytu hl přes 50 do 100 mm</t>
  </si>
  <si>
    <t>1016171718</t>
  </si>
  <si>
    <t>Řezání stávajícího živičného krytu nebo podkladu hloubky přes 50 do 100 mm</t>
  </si>
  <si>
    <t>https://podminky.urs.cz/item/CS_URS_2024_01/919735112</t>
  </si>
  <si>
    <t>58</t>
  </si>
  <si>
    <t>966006132</t>
  </si>
  <si>
    <t>Odstranění značek dopravních nebo orientačních se sloupky s betonovými patkami</t>
  </si>
  <si>
    <t>-1144491955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</si>
  <si>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</si>
  <si>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https://podminky.urs.cz/item/CS_URS_2024_01/966006132</t>
  </si>
  <si>
    <t>59</t>
  </si>
  <si>
    <t>966006211</t>
  </si>
  <si>
    <t>Odstranění svislých dopravních značek ze sloupů, sloupků nebo konzol</t>
  </si>
  <si>
    <t>-93523406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</si>
  <si>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</si>
  <si>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https://podminky.urs.cz/item/CS_URS_2024_01/966006211</t>
  </si>
  <si>
    <t>997</t>
  </si>
  <si>
    <t>Přesun sutě</t>
  </si>
  <si>
    <t>60</t>
  </si>
  <si>
    <t>99722-R01</t>
  </si>
  <si>
    <t>Odvoz suti a vybouraných hmot na skládku, (vč. poplatku za uložení) dle platné legislativy - odpadu asfaltového bez dehtu kód odpadu 17 03 02</t>
  </si>
  <si>
    <t>-901316575</t>
  </si>
  <si>
    <t>Poznámka k položce:_x000d_
PAU ZAS-T1</t>
  </si>
  <si>
    <t>433,282</t>
  </si>
  <si>
    <t>61</t>
  </si>
  <si>
    <t>99722-R02</t>
  </si>
  <si>
    <t>Odvoz suti a vybouraných hmot na skládku, (vč. poplatku za uložení) dle platné legislativy - odpadu betonového kód odpadu 17 01 01</t>
  </si>
  <si>
    <t>1285777260</t>
  </si>
  <si>
    <t>24+159,5</t>
  </si>
  <si>
    <t>62</t>
  </si>
  <si>
    <t>99722-R03</t>
  </si>
  <si>
    <t>Odvoz suti a vybouraných hmot na skládku, (vč. poplatku za uložení) dle platné legislativy - zeminy a kamení kód odpadu 17 05 04</t>
  </si>
  <si>
    <t>667725147</t>
  </si>
  <si>
    <t>565,15</t>
  </si>
  <si>
    <t>998</t>
  </si>
  <si>
    <t>Přesun hmot</t>
  </si>
  <si>
    <t>63</t>
  </si>
  <si>
    <t>998223011</t>
  </si>
  <si>
    <t>Přesun hmot pro pozemní komunikace s krytem dlážděným</t>
  </si>
  <si>
    <t>1796383161</t>
  </si>
  <si>
    <t>Přesun hmot pro pozemní komunikace s krytem dlážděným dopravní vzdálenost do 200 m jakékoliv délky objektu</t>
  </si>
  <si>
    <t>https://podminky.urs.cz/item/CS_URS_2024_01/998223011</t>
  </si>
  <si>
    <t>64</t>
  </si>
  <si>
    <t>998223091</t>
  </si>
  <si>
    <t>Příplatek k přesunu hmot pro pozemní komunikace s krytem dlážděným za zvětšený přesun do 1000 m</t>
  </si>
  <si>
    <t>1132339837</t>
  </si>
  <si>
    <t>Přesun hmot pro pozemní komunikace s krytem dlážděným Příplatek k ceně za zvětšený přesun přes vymezenou vodorovnou dopravní vzdálenost do 1000 m</t>
  </si>
  <si>
    <t>https://podminky.urs.cz/item/CS_URS_2024_01/998223091</t>
  </si>
  <si>
    <t>Soupis:</t>
  </si>
  <si>
    <t>SO_102_NV - Náhradní výsadba</t>
  </si>
  <si>
    <t xml:space="preserve">    2 - Zakládání</t>
  </si>
  <si>
    <t>99 - Přesun hmot a manipulace se sutí</t>
  </si>
  <si>
    <t>112101101</t>
  </si>
  <si>
    <t>Odstranění stromů listnatých průměru kmene přes 100 do 300 mm</t>
  </si>
  <si>
    <t>591178226</t>
  </si>
  <si>
    <t>Odstranění stromů s odřezáním kmene a s odvětvením listnatých, průměru kmene přes 100 do 300 mm</t>
  </si>
  <si>
    <t>https://podminky.urs.cz/item/CS_URS_2024_01/112101101</t>
  </si>
  <si>
    <t>112251101</t>
  </si>
  <si>
    <t>Odstranění pařezů průměru přes 100 do 300 mm</t>
  </si>
  <si>
    <t>808057966</t>
  </si>
  <si>
    <t>Odstranění pařezů strojně s jejich vykopáním nebo vytrháním průměru přes 100 do 300 mm</t>
  </si>
  <si>
    <t>https://podminky.urs.cz/item/CS_URS_2024_01/112251101</t>
  </si>
  <si>
    <t>-1670926289</t>
  </si>
  <si>
    <t>153311213</t>
  </si>
  <si>
    <t>Zřízení armování svahů, násypů a opěrných stěn vrstvou z geomříže tuhé sklonu přes 1:1</t>
  </si>
  <si>
    <t>538312609</t>
  </si>
  <si>
    <t>Zřízení armování strmých svahů, násypů nebo opěrných stěn vrstvou z geomříže tuhé, ve sklonu přes 1:1</t>
  </si>
  <si>
    <t>https://podminky.urs.cz/item/CS_URS_2024_01/153311213</t>
  </si>
  <si>
    <t>(1,2+1,2+1,2+1,2)*1,2*2*12</t>
  </si>
  <si>
    <t>69321022</t>
  </si>
  <si>
    <t>geomříž jednoosá tuhá HDPE s tahovou pevností 65kN/m</t>
  </si>
  <si>
    <t>-725816341</t>
  </si>
  <si>
    <t>138,24*1,1845 'Přepočtené koeficientem množství</t>
  </si>
  <si>
    <t>183101223</t>
  </si>
  <si>
    <t>Jamky pro výsadbu s výměnou 50 % půdy zeminy skupiny 1 až 4 obj přes 2 do 3 m3 v rovině a svahu do 1:5</t>
  </si>
  <si>
    <t>1958072635</t>
  </si>
  <si>
    <t>Hloubení jamek pro vysazování rostlin v zemině skupiny 1 až 4 s výměnou půdy z 50% v rovině nebo na svahu do 1:5, objemu přes 2,00 do 3,00 m3</t>
  </si>
  <si>
    <t>https://podminky.urs.cz/item/CS_URS_2024_01/183101223</t>
  </si>
  <si>
    <t>38-12</t>
  </si>
  <si>
    <t>10321100</t>
  </si>
  <si>
    <t>zahradní substrát pro výsadbu VL</t>
  </si>
  <si>
    <t>1011608859</t>
  </si>
  <si>
    <t>26*1,13 'Přepočtené koeficientem množství</t>
  </si>
  <si>
    <t>18310433R</t>
  </si>
  <si>
    <t>Rýhy pro výsadbu s výměnou 100 % půdy zeminy skupiny 1 až 4 hloubky do 1,3 m šířky přes 0,8 do 1,8 m v rovině a svahu do 1:5</t>
  </si>
  <si>
    <t>840419185</t>
  </si>
  <si>
    <t>12*4,2</t>
  </si>
  <si>
    <t>1670405058</t>
  </si>
  <si>
    <t>131,868131868132*0,91 'Přepočtené koeficientem množství</t>
  </si>
  <si>
    <t>183106613</t>
  </si>
  <si>
    <t>Ochrana stromu protikořenovou clonou v rovině nebo na svahu do 1:5 hl přes 700 do 1000 mm</t>
  </si>
  <si>
    <t>22835354</t>
  </si>
  <si>
    <t>Instalace protikořenových bariér do předem vyhloubené rýhy, včetně zásypu a hutnění v rovině nebo na svahu do 1:5, hloubky přes 700 do 1000 mm</t>
  </si>
  <si>
    <t>https://podminky.urs.cz/item/CS_URS_2024_01/183106613</t>
  </si>
  <si>
    <t>(1,2+1,2+1,2+1,2)*12</t>
  </si>
  <si>
    <t>M02</t>
  </si>
  <si>
    <t>Protikořenový panel</t>
  </si>
  <si>
    <t>89566518</t>
  </si>
  <si>
    <t>184102116</t>
  </si>
  <si>
    <t>Výsadba dřeviny s balem D přes 0,6 do 0,8 m do jamky se zalitím v rovině a svahu do 1:5</t>
  </si>
  <si>
    <t>2137826781</t>
  </si>
  <si>
    <t>Výsadba dřeviny s balem do předem vyhloubené jamky se zalitím v rovině nebo na svahu do 1:5, při průměru balu přes 600 do 800 mm</t>
  </si>
  <si>
    <t>https://podminky.urs.cz/item/CS_URS_2024_01/184102116</t>
  </si>
  <si>
    <t>Poznámka k položce:_x000d_
Výsadba bude o velikosti obvodu kmínku v 1 m 10/12 cm se zemním balem a zapěstovanou_x000d_
korunou. Tato výsadba bude opatřena třemi 2 metrovými impregnovanými kůly průměr 8 cm,_x000d_
dále 3 ks pásků jako úvazků. Současně bude při patě kmene 9 dřevěných příček jako_x000d_
ochrana proti poškozování při sečení. U těchto výsadeb bude výsadbová jáma velikosti min_x000d_
0,25 m3 a bude zde provedena 50% výměna zeminy (např. vhodnou kompostovanou_x000d_
zeminou a přípravku na absorbování vody př. hydrogel). Vysazený strom bude přihnojen_x000d_
vícesložkovými hnojivy (hnojení – hydrokomplex nebo dlouhodobé hnojivo osmocote)._x000d_
Výsadba bude opatřena závlahovou miskou, vytvarovanou tak, aby voda stékala k dřevině._x000d_
Výsadba bude rovnoměrně zamulčována (př. kůrou) ve vrstvě tl. 15 cm. Kmen stromu bude_x000d_
ošetřen proti korní spále nátěrem ARBO-FLEX. Výsadba bude provedena v souladu se_x000d_
Standardy péče o přírodu a krajinu – Výsadba stromů – SPPK A02 001:2021. Součástí_x000d_
dodávky bude i následná péče o dřeviny na dobu dvou let._x000d_
U stromů u řadovek bude použit strukturální substrát, popř. prokořenitelné půdní buňky. Na_x000d_
jeden strom je potřeba počítat s min. 10 m3 substrátu.</t>
  </si>
  <si>
    <t>0264044R1</t>
  </si>
  <si>
    <t>Acer campestre Lienco /10-15 cm/ ve v=1 m</t>
  </si>
  <si>
    <t>-1179459260</t>
  </si>
  <si>
    <t>0264044R2</t>
  </si>
  <si>
    <t>Tilia cordata Rancho /10-15 cm/ ve v=1 m</t>
  </si>
  <si>
    <t>196968759</t>
  </si>
  <si>
    <t>184215132</t>
  </si>
  <si>
    <t>Ukotvení kmene dřevin v rovině nebo na svahu do 1:5 třemi kůly D do 0,1 m dl přes 1 do 2 m</t>
  </si>
  <si>
    <t>-1951920917</t>
  </si>
  <si>
    <t>Ukotvení dřeviny kůly v rovině nebo na svahu do 1:5 třemi kůly, délky přes 1 do 2 m</t>
  </si>
  <si>
    <t>https://podminky.urs.cz/item/CS_URS_2024_01/184215132</t>
  </si>
  <si>
    <t>60591253</t>
  </si>
  <si>
    <t>kůl vyvazovací dřevěný impregnovaný D 8cm dl 2m</t>
  </si>
  <si>
    <t>-610159197</t>
  </si>
  <si>
    <t>38*3 'Přepočtené koeficientem množství</t>
  </si>
  <si>
    <t>1842-R1</t>
  </si>
  <si>
    <t>Ochrana proti poškozování při sečení - dodávka a montáž</t>
  </si>
  <si>
    <t>-639864023</t>
  </si>
  <si>
    <t>Poznámka k položce:_x000d_
Při patě kmene bude 9 dřevěných příček jako_x000d_
ochrana proti poškozování při sečení.</t>
  </si>
  <si>
    <t>1842-R2</t>
  </si>
  <si>
    <t>Závlahová miska</t>
  </si>
  <si>
    <t>-944257849</t>
  </si>
  <si>
    <t>Poznámka k položce:_x000d_
Výsadba bude opatřena závlahovou miskou, vytvarovanou tak, aby voda stékala k dřevině.</t>
  </si>
  <si>
    <t>1842-R3</t>
  </si>
  <si>
    <t>Dodávka a montáž stromové mříže 1200 x 1200 mm</t>
  </si>
  <si>
    <t>569680976</t>
  </si>
  <si>
    <t>1842-R4</t>
  </si>
  <si>
    <t>Dodávka a montáž provzdušňovacího systému</t>
  </si>
  <si>
    <t>-1696216924</t>
  </si>
  <si>
    <t>1843-R5</t>
  </si>
  <si>
    <t>Dodávka a montáž prokořenitelných buněk 600x600x1200</t>
  </si>
  <si>
    <t>926830706</t>
  </si>
  <si>
    <t>8*12</t>
  </si>
  <si>
    <t>184813161</t>
  </si>
  <si>
    <t>Zřízení ochranného nátěru kmene stromu do výšky 1 m obvodu do 180 mm</t>
  </si>
  <si>
    <t>1443494352</t>
  </si>
  <si>
    <t>Zřízení ochranného nátěru kmene stromu do výšky 1 m, obvodu kmene do 180 mm</t>
  </si>
  <si>
    <t>https://podminky.urs.cz/item/CS_URS_2024_01/184813161</t>
  </si>
  <si>
    <t>M01</t>
  </si>
  <si>
    <t>Nátěr proti korní spále</t>
  </si>
  <si>
    <t>-2043457859</t>
  </si>
  <si>
    <t>184816111</t>
  </si>
  <si>
    <t>Hnojení sazenic průmyslovými hnojivy do 0,25 kg k jedné sazenici</t>
  </si>
  <si>
    <t>-1257775285</t>
  </si>
  <si>
    <t>Hnojení sazenic průmyslovými hnojivy v množství do 0,25 kg k jedné sazenici</t>
  </si>
  <si>
    <t>https://podminky.urs.cz/item/CS_URS_2024_01/184816111</t>
  </si>
  <si>
    <t>25191155</t>
  </si>
  <si>
    <t>hnojivo průmyslové</t>
  </si>
  <si>
    <t>190151092</t>
  </si>
  <si>
    <t>38*0,25 'Přepočtené koeficientem množství</t>
  </si>
  <si>
    <t>184911431</t>
  </si>
  <si>
    <t>Mulčování rostlin kůrou tl přes 0,1 do 0,15 m v rovině a svahu do 1:5</t>
  </si>
  <si>
    <t>143577724</t>
  </si>
  <si>
    <t>Mulčování vysazených rostlin mulčovací kůrou, tl. přes 100 do 150 mm v rovině nebo na svahu do 1:5</t>
  </si>
  <si>
    <t>https://podminky.urs.cz/item/CS_URS_2024_01/184911431</t>
  </si>
  <si>
    <t>10391100</t>
  </si>
  <si>
    <t>kůra mulčovací VL</t>
  </si>
  <si>
    <t>796677940</t>
  </si>
  <si>
    <t>38*0,153 'Přepočtené koeficientem množství</t>
  </si>
  <si>
    <t>185851121</t>
  </si>
  <si>
    <t>Dovoz vody pro zálivku rostlin za vzdálenost do 1000 m</t>
  </si>
  <si>
    <t>282844221</t>
  </si>
  <si>
    <t>Dovoz vody pro zálivku rostlin na vzdálenost do 1000 m</t>
  </si>
  <si>
    <t>https://podminky.urs.cz/item/CS_URS_2024_01/185851121</t>
  </si>
  <si>
    <t>185851129</t>
  </si>
  <si>
    <t>Příplatek k dovozu vody pro zálivku rostlin do 1000 m ZKD 1000 m</t>
  </si>
  <si>
    <t>-1231994618</t>
  </si>
  <si>
    <t>Dovoz vody pro zálivku rostlin Příplatek k ceně za každých dalších i započatých 1000 m</t>
  </si>
  <si>
    <t>https://podminky.urs.cz/item/CS_URS_2024_01/185851129</t>
  </si>
  <si>
    <t>38*10 'Přepočtené koeficientem množství</t>
  </si>
  <si>
    <t>Zakládání</t>
  </si>
  <si>
    <t>211971110</t>
  </si>
  <si>
    <t>Zřízení opláštění žeber nebo trativodů geotextilií v rýze nebo zářezu sklonu do 1:2</t>
  </si>
  <si>
    <t>-1506622097</t>
  </si>
  <si>
    <t>Zřízení opláštění výplně z geotextilie odvodňovacích žeber nebo trativodů v rýze nebo zářezu se stěnami šikmými o sklonu do 1:2</t>
  </si>
  <si>
    <t>https://podminky.urs.cz/item/CS_URS_2024_01/211971110</t>
  </si>
  <si>
    <t>1,5*1,5*2*12</t>
  </si>
  <si>
    <t>69311080</t>
  </si>
  <si>
    <t>geotextilie netkaná separační, ochranná, filtrační, drenážní PES 200g/m2</t>
  </si>
  <si>
    <t>-1549557803</t>
  </si>
  <si>
    <t>54*1,1845 'Přepočtené koeficientem množství</t>
  </si>
  <si>
    <t>564231011</t>
  </si>
  <si>
    <t>Podklad nebo podsyp ze štěrkopísku ŠP plochy do 100 m2 tl 100 mm</t>
  </si>
  <si>
    <t>108826902</t>
  </si>
  <si>
    <t>Podklad nebo podsyp ze štěrkopísku ŠP s rozprostřením, vlhčením a zhutněním plochy jednotlivě do 100 m2, po zhutnění tl. 100 mm</t>
  </si>
  <si>
    <t>https://podminky.urs.cz/item/CS_URS_2024_01/564231011</t>
  </si>
  <si>
    <t>2*4*12</t>
  </si>
  <si>
    <t>998231411</t>
  </si>
  <si>
    <t>Ruční přesun hmot pro sadovnické a krajinářské úpravy do 100 m</t>
  </si>
  <si>
    <t>-1928656335</t>
  </si>
  <si>
    <t>Přesun hmot pro sadovnické a krajinářské úpravy ručně (bez užití mechanizace) dopravní vzdálenost do 100 m</t>
  </si>
  <si>
    <t>https://podminky.urs.cz/item/CS_URS_2024_01/998231411</t>
  </si>
  <si>
    <t>998231431</t>
  </si>
  <si>
    <t>Příplatek k ručnímu přesunu hmot pro sadovnické a krajinářské úpravy za zvětšený přesun ZKD 100 m</t>
  </si>
  <si>
    <t>1445981285</t>
  </si>
  <si>
    <t>Přesun hmot pro sadovnické a krajinářské úpravy ručně (bez užití mechanizace) Příplatek k cenám za ruční zvětšený přesun přes vymezenou dopravní vzdálenost za každých dalších započatých 100 m</t>
  </si>
  <si>
    <t>https://podminky.urs.cz/item/CS_URS_2024_01/998231431</t>
  </si>
  <si>
    <t>99</t>
  </si>
  <si>
    <t>Přesun hmot a manipulace se sutí</t>
  </si>
  <si>
    <t>R5</t>
  </si>
  <si>
    <t>Likvidace dřevní hmoty včetně naložení, vodorovného přemístění na skládku, uložení na skládku a poplatku dle platné legislativy</t>
  </si>
  <si>
    <t>KPL</t>
  </si>
  <si>
    <t>1957721932</t>
  </si>
  <si>
    <t>f10</t>
  </si>
  <si>
    <t>1719</t>
  </si>
  <si>
    <t>f2</t>
  </si>
  <si>
    <t>75</t>
  </si>
  <si>
    <t>f8</t>
  </si>
  <si>
    <t>1714</t>
  </si>
  <si>
    <t>f9</t>
  </si>
  <si>
    <t>118</t>
  </si>
  <si>
    <t>f12</t>
  </si>
  <si>
    <t>113</t>
  </si>
  <si>
    <t>SO_301 - Vodovod a vodovodní přípojky</t>
  </si>
  <si>
    <t xml:space="preserve">    4 - Vodorovné konstrukce</t>
  </si>
  <si>
    <t xml:space="preserve">    8 - Trubní vedení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</si>
  <si>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</si>
  <si>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</si>
  <si>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</si>
  <si>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</si>
  <si>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131251106</t>
  </si>
  <si>
    <t>Hloubení jam nezapažených v hornině třídy těžitelnosti I skupiny 3 objem do 5000 m3 strojně</t>
  </si>
  <si>
    <t>686831231</t>
  </si>
  <si>
    <t>Hloubení nezapažených jam a zářezů strojně s urovnáním dna do předepsaného profilu a spádu v hornině třídy těžitelnosti I skupiny 3 přes 1 000 do 5 000 m3</t>
  </si>
  <si>
    <t>https://podminky.urs.cz/item/CS_URS_2024_01/131251106</t>
  </si>
  <si>
    <t>132251104</t>
  </si>
  <si>
    <t>Hloubení rýh nezapažených š do 800 mm v hornině třídy těžitelnosti I skupiny 3 objem přes 100 m3 strojně</t>
  </si>
  <si>
    <t>1827191572</t>
  </si>
  <si>
    <t>Hloubení nezapažených rýh šířky do 800 mm strojně s urovnáním dna do předepsaného profilu a spádu v hornině třídy těžitelnosti I skupiny 3 přes 100 m3</t>
  </si>
  <si>
    <t>https://podminky.urs.cz/item/CS_URS_2024_01/132251104</t>
  </si>
  <si>
    <t>162351103</t>
  </si>
  <si>
    <t>Vodorovné přemístění přes 50 do 500 m výkopku/sypaniny z horniny třídy těžitelnosti I skupiny 1 až 3</t>
  </si>
  <si>
    <t>-130381683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</si>
  <si>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</si>
  <si>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</si>
  <si>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zemina ponechaná na zásyp</t>
  </si>
  <si>
    <t>zemina zpět na zásyp</t>
  </si>
  <si>
    <t>162751117</t>
  </si>
  <si>
    <t>Vodorovné přemístění přes 9 000 do 10000 m výkopku/sypaniny z horniny třídy těžitelnosti I skupiny 1 až 3</t>
  </si>
  <si>
    <t>1015297053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</si>
  <si>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</si>
  <si>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</si>
  <si>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odvoz na skládku</t>
  </si>
  <si>
    <t>f10+f12-f8</t>
  </si>
  <si>
    <t>167151111</t>
  </si>
  <si>
    <t>Nakládání výkopku z hornin třídy těžitelnosti I skupiny 1 až 3 přes 100 m3</t>
  </si>
  <si>
    <t>-274893150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</si>
  <si>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</si>
  <si>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</si>
  <si>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zemina odvezená na skládku</t>
  </si>
  <si>
    <t>171201231</t>
  </si>
  <si>
    <t>Poplatek za uložení zeminy a kamení na recyklační skládce (skládkovné) kód odpadu 17 05 04</t>
  </si>
  <si>
    <t>-1933147351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</si>
  <si>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</si>
  <si>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</si>
  <si>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118*2 'Přepočtené koeficientem množství</t>
  </si>
  <si>
    <t>171251201</t>
  </si>
  <si>
    <t>Uložení sypaniny na skládky nebo meziskládky</t>
  </si>
  <si>
    <t>1316720491</t>
  </si>
  <si>
    <t>Uložení sypaniny na skládky nebo meziskládky bez hutnění s upravením uložené sypaniny do předepsaného tvaru</t>
  </si>
  <si>
    <t>https://podminky.urs.cz/item/CS_URS_2024_01/171251201</t>
  </si>
  <si>
    <t>174151101</t>
  </si>
  <si>
    <t>Zásyp jam, šachet rýh nebo kolem objektů sypaninou se zhutněním</t>
  </si>
  <si>
    <t>1099398434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</si>
  <si>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</si>
  <si>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</si>
  <si>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175151101</t>
  </si>
  <si>
    <t>Obsypání potrubí strojně sypaninou bez prohození, uloženou do 3 m</t>
  </si>
  <si>
    <t>-114685838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</si>
  <si>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</si>
  <si>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</si>
  <si>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58337302</t>
  </si>
  <si>
    <t>štěrkopísek frakce 0/16</t>
  </si>
  <si>
    <t>1478890222</t>
  </si>
  <si>
    <t>75*2 'Přepočtené koeficientem množství</t>
  </si>
  <si>
    <t>Vodorovné konstrukce</t>
  </si>
  <si>
    <t>451573111</t>
  </si>
  <si>
    <t>Lože pod potrubí otevřený výkop ze štěrkopísku</t>
  </si>
  <si>
    <t>-1902816993</t>
  </si>
  <si>
    <t>Lože pod potrubí, stoky a drobné objekty v otevřeném výkopu z písku a štěrkopísku do 63 mm</t>
  </si>
  <si>
    <t>https://podminky.urs.cz/item/CS_URS_2024_01/451573111</t>
  </si>
  <si>
    <t>f1</t>
  </si>
  <si>
    <t>Trubní vedení</t>
  </si>
  <si>
    <t>857242122</t>
  </si>
  <si>
    <t>Montáž litinových tvarovek jednoosých přírubových otevřený výkop DN 80</t>
  </si>
  <si>
    <t>-1555263478</t>
  </si>
  <si>
    <t>Montáž litinových tvarovek na potrubí litinovém tlakovém jednoosých na potrubí z trub přírubových v otevřeném výkopu, kanálu nebo v šachtě DN 80</t>
  </si>
  <si>
    <t>https://podminky.urs.cz/item/CS_URS_2024_01/857242122</t>
  </si>
  <si>
    <t>55254047</t>
  </si>
  <si>
    <t>koleno 90° s patkou přírubové litinové vodovodní N-kus PN10/40 DN 80</t>
  </si>
  <si>
    <t>1840106981</t>
  </si>
  <si>
    <t>55253236</t>
  </si>
  <si>
    <t>tvarovka přírubová litinová vodovodní PN10/16 DN 80 dl 250mm</t>
  </si>
  <si>
    <t>-1387225318</t>
  </si>
  <si>
    <t>55253241</t>
  </si>
  <si>
    <t>tvarovka přírubová litinová vodovodní PN10/16 DN 80 dl 500mm</t>
  </si>
  <si>
    <t>1499234556</t>
  </si>
  <si>
    <t>55253247</t>
  </si>
  <si>
    <t>tvarovka přírubová litinová vodovodní PN10/16 DN 80 dl 1000mm</t>
  </si>
  <si>
    <t>-2124069917</t>
  </si>
  <si>
    <t>871211811</t>
  </si>
  <si>
    <t>Bourání stávajícího potrubí z polyetylenu D do 50 mm</t>
  </si>
  <si>
    <t>-810667114</t>
  </si>
  <si>
    <t>Bourání stávajícího potrubí z polyetylenu v otevřeném výkopu D do 50 mm</t>
  </si>
  <si>
    <t>https://podminky.urs.cz/item/CS_URS_2024_01/871211811</t>
  </si>
  <si>
    <t>871291811</t>
  </si>
  <si>
    <t>Bourání stávajícího potrubí z polyetylenu D přes 90 do 140 mm</t>
  </si>
  <si>
    <t>-263450432</t>
  </si>
  <si>
    <t>Bourání stávajícího potrubí z polyetylenu v otevřeném výkopu D přes 90 do 140 mm</t>
  </si>
  <si>
    <t>https://podminky.urs.cz/item/CS_URS_2024_01/871291811</t>
  </si>
  <si>
    <t>857262122</t>
  </si>
  <si>
    <t>Montáž litinových tvarovek jednoosých přírubových otevřený výkop DN 100</t>
  </si>
  <si>
    <t>1375742939</t>
  </si>
  <si>
    <t>Montáž litinových tvarovek na potrubí litinovém tlakovém jednoosých na potrubí z trub přírubových v otevřeném výkopu, kanálu nebo v šachtě DN 100</t>
  </si>
  <si>
    <t>https://podminky.urs.cz/item/CS_URS_2024_01/857262122</t>
  </si>
  <si>
    <t>28654410</t>
  </si>
  <si>
    <t>příruba volná k lemovému nákružku z polypropylénu 110</t>
  </si>
  <si>
    <t>1855167332</t>
  </si>
  <si>
    <t>55255839</t>
  </si>
  <si>
    <t>příruba zaslepovací litinová vodovodní PN10/16 X-kus DN 100</t>
  </si>
  <si>
    <t>1998797552</t>
  </si>
  <si>
    <t>877251101</t>
  </si>
  <si>
    <t>Montáž elektrospojek na vodovodním potrubí z PE trub d 110</t>
  </si>
  <si>
    <t>-2007074157</t>
  </si>
  <si>
    <t>Montáž tvarovek na vodovodním plastovém potrubí z polyetylenu PE 100 elektrotvarovek SDR 11/PN16 spojek, oblouků nebo redukcí d 110</t>
  </si>
  <si>
    <t>https://podminky.urs.cz/item/CS_URS_2024_01/877251101</t>
  </si>
  <si>
    <t>28653136</t>
  </si>
  <si>
    <t>nákružek lemový PE 100 SDR11 110mm</t>
  </si>
  <si>
    <t>-314038870</t>
  </si>
  <si>
    <t>28615975</t>
  </si>
  <si>
    <t>elektrospojka SDR11 PE 100 PN16 D 110mm</t>
  </si>
  <si>
    <t>-245937612</t>
  </si>
  <si>
    <t>28614978</t>
  </si>
  <si>
    <t>elektroredukce PE 100 PN16 D 110-90mm</t>
  </si>
  <si>
    <t>345813910</t>
  </si>
  <si>
    <t>857264122</t>
  </si>
  <si>
    <t>Montáž litinových tvarovek odbočných přírubových otevřený výkop DN 100</t>
  </si>
  <si>
    <t>40640424</t>
  </si>
  <si>
    <t>Montáž litinových tvarovek na potrubí litinovém tlakovém odbočných na potrubí z trub přírubových v otevřeném výkopu, kanálu nebo v šachtě DN 100</t>
  </si>
  <si>
    <t>https://podminky.urs.cz/item/CS_URS_2024_01/857264122</t>
  </si>
  <si>
    <t>55253515</t>
  </si>
  <si>
    <t>tvarovka přírubová litinová s přírubovou odbočkou, T-kus DN 100/80</t>
  </si>
  <si>
    <t>-836675927</t>
  </si>
  <si>
    <t>55253517</t>
  </si>
  <si>
    <t>tvarovka přírubová litinová s přírubovou odbočkou, T-kus DN 100/100</t>
  </si>
  <si>
    <t>-462594941</t>
  </si>
  <si>
    <t>871251R50</t>
  </si>
  <si>
    <t>Napojení na stávající vodovodní řad</t>
  </si>
  <si>
    <t>2125185841</t>
  </si>
  <si>
    <t>Montáž chráničky</t>
  </si>
  <si>
    <t>871161211</t>
  </si>
  <si>
    <t>Montáž potrubí z PE100 RC SDR 11 otevřený výkop svařovaných elektrotvarovkou d 32 x 3,0 mm</t>
  </si>
  <si>
    <t>-895417119</t>
  </si>
  <si>
    <t>Montáž vodovodního potrubí z polyetylenu PE100 RC v otevřeném výkopu svařovaných elektrotvarovkou SDR 11/PN16 d 32 x 3,0 mm</t>
  </si>
  <si>
    <t>https://podminky.urs.cz/item/CS_URS_2024_01/871161211</t>
  </si>
  <si>
    <t>28613110</t>
  </si>
  <si>
    <t>potrubí vodovodní jednovrstvé PE100 RC PN 16 SDR11 32x3,0mm</t>
  </si>
  <si>
    <t>-1571866493</t>
  </si>
  <si>
    <t>871211211</t>
  </si>
  <si>
    <t>Montáž potrubí z PE100 RC SDR 11 otevřený výkop svařovaných elektrotvarovkou d 63 x 5,8 mm</t>
  </si>
  <si>
    <t>-1787432632</t>
  </si>
  <si>
    <t>Montáž vodovodního potrubí z polyetylenu PE100 RC v otevřeném výkopu svařovaných elektrotvarovkou SDR 11/PN16 d 63 x 5,8 mm</t>
  </si>
  <si>
    <t>https://podminky.urs.cz/item/CS_URS_2024_01/871211211</t>
  </si>
  <si>
    <t>28613113</t>
  </si>
  <si>
    <t>potrubí vodovodní jednovrstvé PE100 RC PN 16 SDR11 63x5,8mm</t>
  </si>
  <si>
    <t>-1856926921</t>
  </si>
  <si>
    <t>871251211</t>
  </si>
  <si>
    <t>Montáž potrubí z PE100 RC SDR 11 otevřený výkop svařovaných elektrotvarovkou d 110 x 10,0 mm</t>
  </si>
  <si>
    <t>543232503</t>
  </si>
  <si>
    <t>Montáž vodovodního potrubí z polyetylenu PE100 RC v otevřeném výkopu svařovaných elektrotvarovkou SDR 11/PN16 d 110 x 10,0 mm</t>
  </si>
  <si>
    <t>https://podminky.urs.cz/item/CS_URS_2024_01/871251211</t>
  </si>
  <si>
    <t>28613116</t>
  </si>
  <si>
    <t>potrubí vodovodní jednovrstvé PE100 RC PN 16 SDR11 110x10,0mm</t>
  </si>
  <si>
    <t>1988195721</t>
  </si>
  <si>
    <t>871251R90</t>
  </si>
  <si>
    <t>37634298</t>
  </si>
  <si>
    <t>28613962</t>
  </si>
  <si>
    <t>trubka ochranná PEHD 63x3,6mm</t>
  </si>
  <si>
    <t>-2022602273</t>
  </si>
  <si>
    <t>17*2,4</t>
  </si>
  <si>
    <t>28613970</t>
  </si>
  <si>
    <t>trubka ochranná PEHD 160x6,2mm</t>
  </si>
  <si>
    <t>-93125595</t>
  </si>
  <si>
    <t>6*2,2+1*2,4</t>
  </si>
  <si>
    <t>28655115</t>
  </si>
  <si>
    <t>manžeta chráničky vč. upínací pásky 110x160mm DN 100x150</t>
  </si>
  <si>
    <t>-761389680</t>
  </si>
  <si>
    <t>28655100</t>
  </si>
  <si>
    <t>manžeta chráničky vč. upínací pásky 32x63mm DN 25x50</t>
  </si>
  <si>
    <t>-1158290299</t>
  </si>
  <si>
    <t>877161101</t>
  </si>
  <si>
    <t>Montáž elektrospojek na vodovodním potrubí z PE trub d 32</t>
  </si>
  <si>
    <t>1175212309</t>
  </si>
  <si>
    <t>Montáž tvarovek na vodovodním plastovém potrubí z polyetylenu PE 100 elektrotvarovek SDR 11/PN16 spojek, oblouků nebo redukcí d 32</t>
  </si>
  <si>
    <t>https://podminky.urs.cz/item/CS_URS_2024_01/877161101</t>
  </si>
  <si>
    <t>28614R01</t>
  </si>
  <si>
    <t>mechanická spojka pro PE d32</t>
  </si>
  <si>
    <t>-2042085844</t>
  </si>
  <si>
    <t>877161118</t>
  </si>
  <si>
    <t>Montáž elektrozáslepek na vodovodním potrubí z PE trub d 32</t>
  </si>
  <si>
    <t>328829068</t>
  </si>
  <si>
    <t>Montáž tvarovek na vodovodním plastovém potrubí z polyetylenu PE 100 elektrotvarovek SDR 11/PN16 záslepek d 32</t>
  </si>
  <si>
    <t>https://podminky.urs.cz/item/CS_URS_2024_01/877161118</t>
  </si>
  <si>
    <t>28615020</t>
  </si>
  <si>
    <t>elektrozáslepka SDR11 PE 100 PN16 D 32mm</t>
  </si>
  <si>
    <t>2035877959</t>
  </si>
  <si>
    <t>877211113</t>
  </si>
  <si>
    <t>Montáž elektro T-kusů na vodovodním potrubí z PE trub d 63</t>
  </si>
  <si>
    <t>800150128</t>
  </si>
  <si>
    <t>Montáž tvarovek na vodovodním plastovém potrubí z polyetylenu PE 100 elektrotvarovek SDR 11/PN16 T-kusů d 63</t>
  </si>
  <si>
    <t>https://podminky.urs.cz/item/CS_URS_2024_01/877211113</t>
  </si>
  <si>
    <t>28614R58</t>
  </si>
  <si>
    <t>elektrotvarovka T-kus PE 100 PN16 D 63-32 mm</t>
  </si>
  <si>
    <t>-889923344</t>
  </si>
  <si>
    <t>877251118</t>
  </si>
  <si>
    <t>Montáž elektrozáslepek na vodovodním potrubí z PE trub d 110</t>
  </si>
  <si>
    <t>-1511583180</t>
  </si>
  <si>
    <t>Montáž tvarovek na vodovodním plastovém potrubí z polyetylenu PE 100 elektrotvarovek SDR 11/PN16 záslepek d 110</t>
  </si>
  <si>
    <t>https://podminky.urs.cz/item/CS_URS_2024_01/877251118</t>
  </si>
  <si>
    <t>28614588</t>
  </si>
  <si>
    <t>elektrozáslepka SDR11 PE 100 PN16 D 110mm KIT</t>
  </si>
  <si>
    <t>1743637424</t>
  </si>
  <si>
    <t>87725112R</t>
  </si>
  <si>
    <t>Montáž elektro navrtávacích T-kusů na vodovodním potrubí z PE trub d 110/63</t>
  </si>
  <si>
    <t>-166949528</t>
  </si>
  <si>
    <t>Montáž tvarovek na vodovodním plastovém potrubí z polyetylenu PE 100 elektrotvarovek SDR 11/PN16 T-kusů navrtávacích d 110/63</t>
  </si>
  <si>
    <t>2861403R</t>
  </si>
  <si>
    <t>tvarovka T-kus navrtávací D 110-63mm</t>
  </si>
  <si>
    <t>675212860</t>
  </si>
  <si>
    <t>877261110</t>
  </si>
  <si>
    <t>Montáž elektrokolen 45° na vodovodním potrubí z PE trub d 110</t>
  </si>
  <si>
    <t>-2090474277</t>
  </si>
  <si>
    <t>Montáž tvarovek na vodovodním plastovém potrubí z polyetylenu PE 100 elektrotvarovek SDR 11/PN16 kolen 45° d 110</t>
  </si>
  <si>
    <t>https://podminky.urs.cz/item/CS_URS_2024_01/877261110</t>
  </si>
  <si>
    <t>28614R50</t>
  </si>
  <si>
    <t>elektrokoleno 30° PE 100 PN16 D 110mm</t>
  </si>
  <si>
    <t>786093591</t>
  </si>
  <si>
    <t>891161322</t>
  </si>
  <si>
    <t>Montáž vodovodních šoupátek vevařovacích PE konec SDR11 PN16 otevřený výkop DN 25/32</t>
  </si>
  <si>
    <t>-949064556</t>
  </si>
  <si>
    <t>Montáž vodovodních armatur na potrubí šoupátek vevařovacích v otevřeném výkopu nebo v šachtách s ručním kolečkem svařovaných na tupo s PE konci SDR 11 PN16 DN 25/32</t>
  </si>
  <si>
    <t>https://podminky.urs.cz/item/CS_URS_2024_01/891161322</t>
  </si>
  <si>
    <t>42221144</t>
  </si>
  <si>
    <t>šoupátko s PE vevařovacími konci voda PN10 DN 25/32 PE 100</t>
  </si>
  <si>
    <t>455341269</t>
  </si>
  <si>
    <t>42291R72</t>
  </si>
  <si>
    <t>souprava zemní pro šoupátka DN 25-32mm Rd 1,5m</t>
  </si>
  <si>
    <t>-1437323579</t>
  </si>
  <si>
    <t>891241112</t>
  </si>
  <si>
    <t>Montáž vodovodních šoupátek otevřený výkop DN 80</t>
  </si>
  <si>
    <t>23094656</t>
  </si>
  <si>
    <t>Montáž vodovodních armatur na potrubí šoupátek nebo klapek uzavíracích v otevřeném výkopu nebo v šachtách s osazením zemní soupravy (bez poklopů) DN 80</t>
  </si>
  <si>
    <t>https://podminky.urs.cz/item/CS_URS_2024_01/891241112</t>
  </si>
  <si>
    <t>42221116</t>
  </si>
  <si>
    <t>šoupátko s přírubami voda DN 80 PN16</t>
  </si>
  <si>
    <t>95349092</t>
  </si>
  <si>
    <t>42291073</t>
  </si>
  <si>
    <t>souprava zemní pro šoupátka DN 65-80mm Rd 1,5m</t>
  </si>
  <si>
    <t>1059769285</t>
  </si>
  <si>
    <t>891247111</t>
  </si>
  <si>
    <t>Montáž hydrantů podzemních DN 80</t>
  </si>
  <si>
    <t>466604068</t>
  </si>
  <si>
    <t>Montáž vodovodních armatur na potrubí hydrantů podzemních (bez osazení poklopů) DN 80</t>
  </si>
  <si>
    <t>https://podminky.urs.cz/item/CS_URS_2024_01/891247111</t>
  </si>
  <si>
    <t>42273594</t>
  </si>
  <si>
    <t>hydrant podzemní DN 80 PN 16 dvojitý uzávěr s koulí krycí v 1500mm</t>
  </si>
  <si>
    <t>380173862</t>
  </si>
  <si>
    <t>891261112</t>
  </si>
  <si>
    <t>Montáž vodovodních šoupátek otevřený výkop DN 100</t>
  </si>
  <si>
    <t>1444927087</t>
  </si>
  <si>
    <t>Montáž vodovodních armatur na potrubí šoupátek nebo klapek uzavíracích v otevřeném výkopu nebo v šachtách s osazením zemní soupravy (bez poklopů) DN 100</t>
  </si>
  <si>
    <t>https://podminky.urs.cz/item/CS_URS_2024_01/891261112</t>
  </si>
  <si>
    <t>42221117</t>
  </si>
  <si>
    <t>šoupátko s přírubami voda DN 100 PN16</t>
  </si>
  <si>
    <t>850508702</t>
  </si>
  <si>
    <t>42291074</t>
  </si>
  <si>
    <t>souprava zemní pro šoupátka DN 100-150mm Rd 1,5m</t>
  </si>
  <si>
    <t>-1765056695</t>
  </si>
  <si>
    <t>891269111</t>
  </si>
  <si>
    <t>Montáž navrtávacích pasů na potrubí z jakýchkoli trub DN 100</t>
  </si>
  <si>
    <t>771388016</t>
  </si>
  <si>
    <t>Montáž vodovodních armatur na potrubí navrtávacích pasů s ventilem Jt 1 MPa, na potrubí z trub litinových, ocelových nebo plastických hmot DN 100</t>
  </si>
  <si>
    <t>https://podminky.urs.cz/item/CS_URS_2024_01/891269111</t>
  </si>
  <si>
    <t>65</t>
  </si>
  <si>
    <t>42273549</t>
  </si>
  <si>
    <t>pás navrtávací se závitovým výstupem z tvárné litiny pro vodovodní PE a PVC potrubí 110-1"</t>
  </si>
  <si>
    <t>-96034601</t>
  </si>
  <si>
    <t>66</t>
  </si>
  <si>
    <t>899401112</t>
  </si>
  <si>
    <t>Osazení poklopů litinových šoupátkových</t>
  </si>
  <si>
    <t>-320391935</t>
  </si>
  <si>
    <t>https://podminky.urs.cz/item/CS_URS_2024_01/899401112</t>
  </si>
  <si>
    <t>67</t>
  </si>
  <si>
    <t>42291352</t>
  </si>
  <si>
    <t>poklop litinový šoupátkový pro zemní soupravy osazení do terénu a do vozovky</t>
  </si>
  <si>
    <t>1614536966</t>
  </si>
  <si>
    <t>68</t>
  </si>
  <si>
    <t>899401113</t>
  </si>
  <si>
    <t>Osazení poklopů litinových hydrantových</t>
  </si>
  <si>
    <t>-806660176</t>
  </si>
  <si>
    <t>https://podminky.urs.cz/item/CS_URS_2024_01/899401113</t>
  </si>
  <si>
    <t>69</t>
  </si>
  <si>
    <t>42291452</t>
  </si>
  <si>
    <t>poklop litinový hydrantový DN 80</t>
  </si>
  <si>
    <t>1318350737</t>
  </si>
  <si>
    <t>70</t>
  </si>
  <si>
    <t>899721111</t>
  </si>
  <si>
    <t>Signalizační vodič DN do 150 mm na potrubí</t>
  </si>
  <si>
    <t>-482030607</t>
  </si>
  <si>
    <t>Signalizační vodič na potrubí DN do 150 mm</t>
  </si>
  <si>
    <t>https://podminky.urs.cz/item/CS_URS_2024_01/899721111</t>
  </si>
  <si>
    <t>71</t>
  </si>
  <si>
    <t>899722113</t>
  </si>
  <si>
    <t>Krytí potrubí z plastů výstražnou fólií z PVC přes 25 do 34cm</t>
  </si>
  <si>
    <t>-655317455</t>
  </si>
  <si>
    <t>Krytí potrubí z plastů výstražnou fólií z PVC šířky přes 25 do 34 cm</t>
  </si>
  <si>
    <t>https://podminky.urs.cz/item/CS_URS_2024_01/899722113</t>
  </si>
  <si>
    <t>72</t>
  </si>
  <si>
    <t>997013501</t>
  </si>
  <si>
    <t>Odvoz suti a vybouraných hmot na skládku nebo meziskládku do 1 km se složením</t>
  </si>
  <si>
    <t>-846592485</t>
  </si>
  <si>
    <t>Odvoz suti a vybouraných hmot na skládku nebo meziskládku se složením, na vzdálenost do 1 km</t>
  </si>
  <si>
    <t>https://podminky.urs.cz/item/CS_URS_2024_01/997013501</t>
  </si>
  <si>
    <t>73</t>
  </si>
  <si>
    <t>997013509</t>
  </si>
  <si>
    <t>Příplatek k odvozu suti a vybouraných hmot na skládku ZKD 1 km přes 1 km</t>
  </si>
  <si>
    <t>1576069052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</si>
  <si>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</si>
  <si>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</si>
  <si>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1,625*10 'Přepočtené koeficientem množství</t>
  </si>
  <si>
    <t>74</t>
  </si>
  <si>
    <t>997013813</t>
  </si>
  <si>
    <t>Poplatek za uložení na skládce (skládkovné) stavebního odpadu z plastických hmot kód odpadu 17 02 03</t>
  </si>
  <si>
    <t>-1970067968</t>
  </si>
  <si>
    <t>Poplatek za uložení stavebního odpadu na skládce (skládkovné) z plastických hmot zatříděného do Katalogu odpadů pod kódem 17 02 03</t>
  </si>
  <si>
    <t>https://podminky.urs.cz/item/CS_URS_2024_01/997013813</t>
  </si>
  <si>
    <t>998276101</t>
  </si>
  <si>
    <t>Přesun hmot pro trubní vedení z trub z plastických hmot otevřený výkop</t>
  </si>
  <si>
    <t>-158106653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</si>
  <si>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</si>
  <si>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</si>
  <si>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76</t>
  </si>
  <si>
    <t>998276124</t>
  </si>
  <si>
    <t>Příplatek k přesunu hmot pro trubní vedení z trub z plastických hmot za zvětšený přesun do 500 m</t>
  </si>
  <si>
    <t>-1920708298</t>
  </si>
  <si>
    <t>Přesun hmot pro trubní vedení hloubené z trub z plastických hmot nebo sklolaminátových Příplatek k cenám za zvětšený přesun přes vymezenou dopravní vzdálenost do 500 m</t>
  </si>
  <si>
    <t>https://podminky.urs.cz/item/CS_URS_2024_01/998276124</t>
  </si>
  <si>
    <t>VRN</t>
  </si>
  <si>
    <t>Vedlejší rozpočtové náklady</t>
  </si>
  <si>
    <t>VRN1</t>
  </si>
  <si>
    <t>Průzkumné, geodetické a projektové práce</t>
  </si>
  <si>
    <t>77</t>
  </si>
  <si>
    <t>012103000</t>
  </si>
  <si>
    <t>Geodetické práce před výstavbou</t>
  </si>
  <si>
    <t>1024</t>
  </si>
  <si>
    <t>1871603988</t>
  </si>
  <si>
    <t>https://podminky.urs.cz/item/CS_URS_2024_01/012103000</t>
  </si>
  <si>
    <t>78</t>
  </si>
  <si>
    <t>012303000</t>
  </si>
  <si>
    <t>Geodetické práce po výstavbě</t>
  </si>
  <si>
    <t>-1043037220</t>
  </si>
  <si>
    <t>https://podminky.urs.cz/item/CS_URS_2024_01/012303000</t>
  </si>
  <si>
    <t>79</t>
  </si>
  <si>
    <t>013254000</t>
  </si>
  <si>
    <t>Dokumentace skutečného provedení stavby</t>
  </si>
  <si>
    <t>-1136795893</t>
  </si>
  <si>
    <t>https://podminky.urs.cz/item/CS_URS_2024_01/013254000</t>
  </si>
  <si>
    <t>VRN3</t>
  </si>
  <si>
    <t>Zařízení staveniště</t>
  </si>
  <si>
    <t>80</t>
  </si>
  <si>
    <t>032103000</t>
  </si>
  <si>
    <t>Náklady na stavební buňky a zařízení staveniště</t>
  </si>
  <si>
    <t>-1060205243</t>
  </si>
  <si>
    <t>https://podminky.urs.cz/item/CS_URS_2024_01/032103000</t>
  </si>
  <si>
    <t>81</t>
  </si>
  <si>
    <t>032103R01</t>
  </si>
  <si>
    <t>Náklady na odstávku vodovodu (náhradní zásobování vodou atd.)</t>
  </si>
  <si>
    <t>-1043872802</t>
  </si>
  <si>
    <t>VRN4</t>
  </si>
  <si>
    <t>Inženýrská činnost</t>
  </si>
  <si>
    <t>82</t>
  </si>
  <si>
    <t>043114R01</t>
  </si>
  <si>
    <t>Zkoušky tlakové, proplach a desinfekce vodovodního potrubí</t>
  </si>
  <si>
    <t>75123917</t>
  </si>
  <si>
    <t>f101</t>
  </si>
  <si>
    <t>349</t>
  </si>
  <si>
    <t>f11</t>
  </si>
  <si>
    <t>109,375</t>
  </si>
  <si>
    <t>224,81</t>
  </si>
  <si>
    <t>1117</t>
  </si>
  <si>
    <t>441,635</t>
  </si>
  <si>
    <t>1449,26</t>
  </si>
  <si>
    <t>SO_302 - Jednotná kanalizace a přípojky</t>
  </si>
  <si>
    <t xml:space="preserve">    3 - Svislé a kompletní konstrukce</t>
  </si>
  <si>
    <t>115101201</t>
  </si>
  <si>
    <t>Čerpání vody na dopravní výšku do 10 m průměrný přítok do 500 l/min</t>
  </si>
  <si>
    <t>hod</t>
  </si>
  <si>
    <t>2085753137</t>
  </si>
  <si>
    <t>Čerpání vody na dopravní výšku do 10 m s uvažovaným průměrným přítokem do 500 l/min</t>
  </si>
  <si>
    <t>https://podminky.urs.cz/item/CS_URS_2024_01/115101201</t>
  </si>
  <si>
    <t>132254206</t>
  </si>
  <si>
    <t>Hloubení zapažených rýh š do 2000 mm v hornině třídy těžitelnosti I skupiny 3 objem do 5000 m3</t>
  </si>
  <si>
    <t>-687835151</t>
  </si>
  <si>
    <t>Hloubení zapažených rýh šířky přes 800 do 2 000 mm strojně s urovnáním dna do předepsaného profilu a spádu v hornině třídy těžitelnosti I skupiny 3 přes 1 000 do 5 000 m3</t>
  </si>
  <si>
    <t>https://podminky.urs.cz/item/CS_URS_2024_01/132254206</t>
  </si>
  <si>
    <t>"Výkop pro potrubí o š. 1,35m a hloubce do 2,5m" 443,83</t>
  </si>
  <si>
    <t>"Výkop pro potrubí o š. 1,1m a hloubce do 2,5m" 170,75</t>
  </si>
  <si>
    <t>"Výkop pro potrubí o š. 1,1m a hloubce od 2,5 do 4,0m" 834,68</t>
  </si>
  <si>
    <t>133254103</t>
  </si>
  <si>
    <t>Hloubení šachet zapažených v hornině třídy těžitelnosti I skupiny 3 objem do 100 m3</t>
  </si>
  <si>
    <t>1198103347</t>
  </si>
  <si>
    <t>Hloubení zapažených šachet strojně v hornině třídy těžitelnosti I skupiny 3 přes 50 do 100 m3</t>
  </si>
  <si>
    <t>https://podminky.urs.cz/item/CS_URS_2024_01/133254103</t>
  </si>
  <si>
    <t>7*2,5*2,5*2,5</t>
  </si>
  <si>
    <t>151101102</t>
  </si>
  <si>
    <t>Zřízení příložného pažení a rozepření stěn rýh hl přes 2 do 4 m</t>
  </si>
  <si>
    <t>-2134527478</t>
  </si>
  <si>
    <t>Zřízení pažení a rozepření stěn rýh pro podzemní vedení příložné pro jakoukoliv mezerovitost, hloubky přes 2 do 4 m</t>
  </si>
  <si>
    <t>https://podminky.urs.cz/item/CS_URS_2024_01/151101102</t>
  </si>
  <si>
    <t>151101112</t>
  </si>
  <si>
    <t>Odstranění příložného pažení a rozepření stěn rýh hl přes 2 do 4 m</t>
  </si>
  <si>
    <t>-1795646705</t>
  </si>
  <si>
    <t>Odstranění pažení a rozepření stěn rýh pro podzemní vedení s uložením materiálu na vzdálenost do 3 m od kraje výkopu příložné, hloubky přes 2 do 4 m</t>
  </si>
  <si>
    <t>https://podminky.urs.cz/item/CS_URS_2024_01/151101112</t>
  </si>
  <si>
    <t>-1499255056</t>
  </si>
  <si>
    <t>1703824861</t>
  </si>
  <si>
    <t>f12+f11-f8</t>
  </si>
  <si>
    <t>-680123945</t>
  </si>
  <si>
    <t>1039558473</t>
  </si>
  <si>
    <t>441,635*2 'Přepočtené koeficientem množství</t>
  </si>
  <si>
    <t>1919773325</t>
  </si>
  <si>
    <t>1696007160</t>
  </si>
  <si>
    <t>833007961</t>
  </si>
  <si>
    <t>1516604376</t>
  </si>
  <si>
    <t>224,81*2 'Přepočtené koeficientem množství</t>
  </si>
  <si>
    <t>Svislé a kompletní konstrukce</t>
  </si>
  <si>
    <t>359901111</t>
  </si>
  <si>
    <t>Vyčištění stok</t>
  </si>
  <si>
    <t>621930060</t>
  </si>
  <si>
    <t>Vyčištění stok jakékoliv výšky</t>
  </si>
  <si>
    <t>https://podminky.urs.cz/item/CS_URS_2024_01/359901111</t>
  </si>
  <si>
    <t>359901211</t>
  </si>
  <si>
    <t>Monitoring stoky jakékoli výšky na nové kanalizaci</t>
  </si>
  <si>
    <t>152910909</t>
  </si>
  <si>
    <t>Monitoring stok (kamerový systém) jakékoli výšky nová kanalizace</t>
  </si>
  <si>
    <t>https://podminky.urs.cz/item/CS_URS_2024_01/359901211</t>
  </si>
  <si>
    <t>-1366546777</t>
  </si>
  <si>
    <t>107,63</t>
  </si>
  <si>
    <t>452311141</t>
  </si>
  <si>
    <t>Podkladní desky z betonu prostého bez zvýšených nároků na prostředí tř. C 16/20 otevřený výkop</t>
  </si>
  <si>
    <t>-30940736</t>
  </si>
  <si>
    <t>Podkladní a zajišťovací konstrukce z betonu prostého v otevřeném výkopu bez zvýšených nároků na prostředí desky pod potrubí, stoky a drobné objekty z betonu tř. C 16/20</t>
  </si>
  <si>
    <t>https://podminky.urs.cz/item/CS_URS_2024_01/452311141</t>
  </si>
  <si>
    <t>7*1,2*1,2*0,2</t>
  </si>
  <si>
    <t>810391811</t>
  </si>
  <si>
    <t>Bourání stávajícího potrubí z betonu DN přes 200 do 400</t>
  </si>
  <si>
    <t>283256289</t>
  </si>
  <si>
    <t>Bourání stávajícího potrubí z betonu v otevřeném výkopu DN přes 200 do 400</t>
  </si>
  <si>
    <t>https://podminky.urs.cz/item/CS_URS_2024_01/810391811</t>
  </si>
  <si>
    <t>871275811</t>
  </si>
  <si>
    <t>Bourání stávajícího potrubí z PVC nebo PP DN 150</t>
  </si>
  <si>
    <t>-137596761</t>
  </si>
  <si>
    <t>Bourání stávajícího potrubí z PVC nebo polypropylenu PP v otevřeném výkopu DN do 150</t>
  </si>
  <si>
    <t>https://podminky.urs.cz/item/CS_URS_2024_01/871275811</t>
  </si>
  <si>
    <t>871310320</t>
  </si>
  <si>
    <t>Montáž kanalizačního potrubí hladkého plnostěnného SN 12 z polypropylenu DN 150</t>
  </si>
  <si>
    <t>-173488092</t>
  </si>
  <si>
    <t>Montáž kanalizačního potrubí z polypropylenu PP hladkého plnostěnného SN 12 DN 150</t>
  </si>
  <si>
    <t>https://podminky.urs.cz/item/CS_URS_2024_01/871310320</t>
  </si>
  <si>
    <t>28617025</t>
  </si>
  <si>
    <t>trubka kanalizační PP plnostěnná třívrstvá DN 150x1000mm SN12</t>
  </si>
  <si>
    <t>-167129666</t>
  </si>
  <si>
    <t>871370320</t>
  </si>
  <si>
    <t>Montáž kanalizačního potrubí hladkého plnostěnného SN 12 z polypropylenu DN 300</t>
  </si>
  <si>
    <t>-2135771345</t>
  </si>
  <si>
    <t>Montáž kanalizačního potrubí z polypropylenu PP hladkého plnostěnného SN 12 DN 300</t>
  </si>
  <si>
    <t>https://podminky.urs.cz/item/CS_URS_2024_01/871370320</t>
  </si>
  <si>
    <t>28617028</t>
  </si>
  <si>
    <t>trubka kanalizační PP plnostěnná třívrstvá DN 300x1000mm SN12</t>
  </si>
  <si>
    <t>128260892</t>
  </si>
  <si>
    <t>877310310</t>
  </si>
  <si>
    <t>Montáž kolen na kanalizačním potrubí z PP nebo tvrdého PVC trub hladkých plnostěnných DN 150</t>
  </si>
  <si>
    <t>-727166527</t>
  </si>
  <si>
    <t>Montáž tvarovek na kanalizačním plastovém potrubí z PP nebo PVC-U hladkého plnostěnného kolen, víček nebo hrdlových uzávěrů DN 150</t>
  </si>
  <si>
    <t>https://podminky.urs.cz/item/CS_URS_2024_01/877310310</t>
  </si>
  <si>
    <t>28617182</t>
  </si>
  <si>
    <t>koleno kanalizační PP třívrstvé SN16 DN 150x45°</t>
  </si>
  <si>
    <t>-862671606</t>
  </si>
  <si>
    <t>877310330</t>
  </si>
  <si>
    <t>Montáž spojek na kanalizačním potrubí z PP nebo tvrdého PVC trub hladkých plnostěnných DN 150</t>
  </si>
  <si>
    <t>620709210</t>
  </si>
  <si>
    <t>Montáž tvarovek na kanalizačním plastovém potrubí z PP nebo PVC-U hladkého plnostěnného spojek nebo redukcí DN 150</t>
  </si>
  <si>
    <t>https://podminky.urs.cz/item/CS_URS_2024_01/877310330</t>
  </si>
  <si>
    <t>286172R1</t>
  </si>
  <si>
    <t>spojka pružná pro potrubí DN 150</t>
  </si>
  <si>
    <t>587982641</t>
  </si>
  <si>
    <t>877370320</t>
  </si>
  <si>
    <t>Montáž odboček na kanalizačním potrubí z PP nebo tvrdého PVC trub hladkých plnostěnných DN 300</t>
  </si>
  <si>
    <t>752070787</t>
  </si>
  <si>
    <t>Montáž tvarovek na kanalizačním plastovém potrubí z PP nebo PVC-U hladkého plnostěnného odboček DN 300</t>
  </si>
  <si>
    <t>https://podminky.urs.cz/item/CS_URS_2024_01/877370320</t>
  </si>
  <si>
    <t>28617214</t>
  </si>
  <si>
    <t>odbočka kanalizační PP třívrstvá SN16 45° DN 300/150</t>
  </si>
  <si>
    <t>1651044395</t>
  </si>
  <si>
    <t>894411311</t>
  </si>
  <si>
    <t>Osazení betonových nebo železobetonových dílců pro šachty skruží rovných</t>
  </si>
  <si>
    <t>1227355475</t>
  </si>
  <si>
    <t>https://podminky.urs.cz/item/CS_URS_2024_01/894411311</t>
  </si>
  <si>
    <t>59224185</t>
  </si>
  <si>
    <t>prstenec šachtový vyrovnávací betonový 625x120x60mm</t>
  </si>
  <si>
    <t>1757716136</t>
  </si>
  <si>
    <t>59224176</t>
  </si>
  <si>
    <t>prstenec šachtový vyrovnávací betonový 625x120x80mm</t>
  </si>
  <si>
    <t>-432282029</t>
  </si>
  <si>
    <t>59224187</t>
  </si>
  <si>
    <t>prstenec šachtový vyrovnávací betonový 625x120x100mm</t>
  </si>
  <si>
    <t>-618394504</t>
  </si>
  <si>
    <t>59224188</t>
  </si>
  <si>
    <t>prstenec šachtový vyrovnávací betonový 625x120x120mm</t>
  </si>
  <si>
    <t>-1966074943</t>
  </si>
  <si>
    <t>59224065</t>
  </si>
  <si>
    <t>skruž betonová DN 1000x250 100x25x12cm</t>
  </si>
  <si>
    <t>-1754539458</t>
  </si>
  <si>
    <t>59224067</t>
  </si>
  <si>
    <t>skruž betonová DN 1000x500 100x50x12cm</t>
  </si>
  <si>
    <t>582433086</t>
  </si>
  <si>
    <t>59224069</t>
  </si>
  <si>
    <t>skruž betonová DN 1000x1000 100x100x12cm</t>
  </si>
  <si>
    <t>-1342729277</t>
  </si>
  <si>
    <t>894414111</t>
  </si>
  <si>
    <t>Osazení betonových nebo železobetonových dílců pro šachty skruží základových (dno)</t>
  </si>
  <si>
    <t>-1087333976</t>
  </si>
  <si>
    <t>https://podminky.urs.cz/item/CS_URS_2024_01/894414111</t>
  </si>
  <si>
    <t>59224R01</t>
  </si>
  <si>
    <t>dno betonové šachty DN 1000 kanalizační výšky 525 mm</t>
  </si>
  <si>
    <t>-364245429</t>
  </si>
  <si>
    <t>59224337</t>
  </si>
  <si>
    <t>dno betonové šachty DN 1000 kanalizační výšky 60cm</t>
  </si>
  <si>
    <t>-193648938</t>
  </si>
  <si>
    <t>59224R02</t>
  </si>
  <si>
    <t>dno betonové šachty DN 1000 kanalizační výšky 625 mm</t>
  </si>
  <si>
    <t>-189966111</t>
  </si>
  <si>
    <t>59224348</t>
  </si>
  <si>
    <t>těsnění elastomerové pro spojení šachetních dílů DN 1000</t>
  </si>
  <si>
    <t>851932385</t>
  </si>
  <si>
    <t>894414211</t>
  </si>
  <si>
    <t>Osazení betonových nebo železobetonových dílců pro šachty desek zákrytových</t>
  </si>
  <si>
    <t>69627947</t>
  </si>
  <si>
    <t>https://podminky.urs.cz/item/CS_URS_2024_01/894414211</t>
  </si>
  <si>
    <t>59224075</t>
  </si>
  <si>
    <t>deska betonová zákrytová k ukončení šachet 1000/625x200mm</t>
  </si>
  <si>
    <t>-396790643</t>
  </si>
  <si>
    <t>899104112</t>
  </si>
  <si>
    <t>Osazení poklopů litinových, ocelových nebo železobetonových včetně rámů pro třídu zatížení D400, E600</t>
  </si>
  <si>
    <t>-2128127520</t>
  </si>
  <si>
    <t>55241030-D</t>
  </si>
  <si>
    <t>poklop šachtový litinový kruhový DN 600 bez ventilace tř D400 pro intenzivní provoz</t>
  </si>
  <si>
    <t>-402153224</t>
  </si>
  <si>
    <t>poklop šachtový litinový kruhový DN 600 bez ventilace tř D400 pro intenzivní provoz
poklop dodán s pantem a PUR těsněním</t>
  </si>
  <si>
    <t>Poznámka k položce:_x000d_
NEOCEŇOVAT - DODÁVKA INVESTORA</t>
  </si>
  <si>
    <t>1171078105</t>
  </si>
  <si>
    <t>-150460010</t>
  </si>
  <si>
    <t>-1605641203</t>
  </si>
  <si>
    <t>81,51*10 'Přepočtené koeficientem množství</t>
  </si>
  <si>
    <t>997013601</t>
  </si>
  <si>
    <t>Poplatek za uložení na skládce (skládkovné) stavebního odpadu betonového kód odpadu 17 01 01</t>
  </si>
  <si>
    <t>-2008560749</t>
  </si>
  <si>
    <t>Poplatek za uložení stavebního odpadu na skládce (skládkovné) z prostého betonu zatříděného do Katalogu odpadů pod kódem 17 01 01</t>
  </si>
  <si>
    <t>https://podminky.urs.cz/item/CS_URS_2024_01/997013601</t>
  </si>
  <si>
    <t>-185822372</t>
  </si>
  <si>
    <t>1263824323</t>
  </si>
  <si>
    <t>-2017990615</t>
  </si>
  <si>
    <t>1368381925</t>
  </si>
  <si>
    <t>1891502717</t>
  </si>
  <si>
    <t>506806466</t>
  </si>
  <si>
    <t>605195396</t>
  </si>
  <si>
    <t>043114R02</t>
  </si>
  <si>
    <t>Zkoušky těsnosti kanalizačního potrubí</t>
  </si>
  <si>
    <t>-240203706</t>
  </si>
  <si>
    <t>043203002</t>
  </si>
  <si>
    <t>Monitoring celkem</t>
  </si>
  <si>
    <t>837985930</t>
  </si>
  <si>
    <t>https://podminky.urs.cz/item/CS_URS_2024_01/043203002</t>
  </si>
  <si>
    <t>384</t>
  </si>
  <si>
    <t>93,75</t>
  </si>
  <si>
    <t>f13</t>
  </si>
  <si>
    <t>141,6</t>
  </si>
  <si>
    <t>234,63</t>
  </si>
  <si>
    <t>536</t>
  </si>
  <si>
    <t>582,78</t>
  </si>
  <si>
    <t>f15</t>
  </si>
  <si>
    <t>883,43</t>
  </si>
  <si>
    <t>SO_303 - Dešťová kanalizace a přípojky</t>
  </si>
  <si>
    <t>267404788</t>
  </si>
  <si>
    <t>295*0,8*0,6</t>
  </si>
  <si>
    <t>132254205</t>
  </si>
  <si>
    <t>Hloubení zapažených rýh š do 2000 mm v hornině třídy těžitelnosti I skupiny 3 objem do 1000 m3</t>
  </si>
  <si>
    <t>-1186681431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</si>
  <si>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</si>
  <si>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https://podminky.urs.cz/item/CS_URS_2024_01/132254205</t>
  </si>
  <si>
    <t>"Výkop pro potrubí o š. 1,35m a hloubce do 2,5m" 168,23</t>
  </si>
  <si>
    <t>"Výkop pro potrubí o š. 1,1m a hloubce do 2,5m" 715,20</t>
  </si>
  <si>
    <t>6*2,5*2,5*2,5</t>
  </si>
  <si>
    <t>141721218</t>
  </si>
  <si>
    <t>Řízený zemní protlak délky do 50 m hl do 6 m se zatažením potrubí průměru vrtu přes 280 do 315 mm v hornině třídy těžitelnosti I a II skupiny 1 až 4</t>
  </si>
  <si>
    <t>1897108913</t>
  </si>
  <si>
    <t>Řízený zemní protlak délky protlaku do 50 m v hornině třídy těžitelnosti I a II, skupiny 1 až 4 včetně zatažení trub v hloubce do 6 m průměru vrtu přes 280 do 315 mm</t>
  </si>
  <si>
    <t>https://podminky.urs.cz/item/CS_URS_2024_01/141721218</t>
  </si>
  <si>
    <t>f15+f11+f13-f8</t>
  </si>
  <si>
    <t>582,78*2 'Přepočtené koeficientem množství</t>
  </si>
  <si>
    <t>234,63*2 'Přepočtené koeficientem množství</t>
  </si>
  <si>
    <t>58333674</t>
  </si>
  <si>
    <t>kamenivo těžené hrubé frakce 16/32</t>
  </si>
  <si>
    <t>375211668</t>
  </si>
  <si>
    <t>141,6*2 'Přepočtené koeficientem množství</t>
  </si>
  <si>
    <t>212755218</t>
  </si>
  <si>
    <t>Trativody z drenážních trubek plastových flexibilních D 200 mm bez lože</t>
  </si>
  <si>
    <t>1344669007</t>
  </si>
  <si>
    <t>Trativody bez lože z drenážních trubek plastových flexibilních D 200 mm</t>
  </si>
  <si>
    <t>https://podminky.urs.cz/item/CS_URS_2024_01/212755218</t>
  </si>
  <si>
    <t>895270001</t>
  </si>
  <si>
    <t>Proplachovací a kontrolní šachta z PVC-U vnější průměr 315 mm pro drenáže budov s lapačem písku užitné výšky 350 mm</t>
  </si>
  <si>
    <t>-829647065</t>
  </si>
  <si>
    <t>Proplachovací a kontrolní šachta z PVC-U pro drenáže budov vnějšího průměru 315 mm pro napojení potrubí DN 200 s lapačem písku užitné výšky 350 mm</t>
  </si>
  <si>
    <t>https://podminky.urs.cz/item/CS_URS_2024_01/895270001</t>
  </si>
  <si>
    <t>895270021</t>
  </si>
  <si>
    <t>Proplachovací a kontrolní šachta z PVC-U vnější průměr 315 mm pro drenáže budov šachtové prodloužení světlé hloubky 800 mm</t>
  </si>
  <si>
    <t>1949113118</t>
  </si>
  <si>
    <t>Proplachovací a kontrolní šachta z PVC-U pro drenáže budov vnějšího průměru 315 mm šachtové prodloužení světlé hloubky 800 mm</t>
  </si>
  <si>
    <t>https://podminky.urs.cz/item/CS_URS_2024_01/895270021</t>
  </si>
  <si>
    <t>895270052</t>
  </si>
  <si>
    <t>Proplachovací a kontrolní šachta z PVC-U vnější průměr 315 mm pro drenáže budov poklop litinový pro třídu zatížení D 400</t>
  </si>
  <si>
    <t>-1414711235</t>
  </si>
  <si>
    <t>Proplachovací a kontrolní šachta z PVC-U pro drenáže budov vnějšího průměru 315 mm poklop litinový bez ventilace pro třídu zatížení D 400</t>
  </si>
  <si>
    <t>https://podminky.urs.cz/item/CS_URS_2024_01/895270052</t>
  </si>
  <si>
    <t>-2143249013</t>
  </si>
  <si>
    <t>469897062</t>
  </si>
  <si>
    <t>112,41</t>
  </si>
  <si>
    <t>890131R01</t>
  </si>
  <si>
    <t>Bourání uliční vpusti</t>
  </si>
  <si>
    <t>-585159040</t>
  </si>
  <si>
    <t>https://podminky.urs.cz/item/CS_URS_2024_01/890131R01</t>
  </si>
  <si>
    <t>-1834401000</t>
  </si>
  <si>
    <t>1781879312</t>
  </si>
  <si>
    <t>877370310</t>
  </si>
  <si>
    <t>Montáž kolen na kanalizačním potrubí z PP nebo tvrdého PVC trub hladkých plnostěnných DN 300</t>
  </si>
  <si>
    <t>-640341799</t>
  </si>
  <si>
    <t>Montáž tvarovek na kanalizačním plastovém potrubí z PP nebo PVC-U hladkého plnostěnného kolen, víček nebo hrdlových uzávěrů DN 300</t>
  </si>
  <si>
    <t>https://podminky.urs.cz/item/CS_URS_2024_01/877370310</t>
  </si>
  <si>
    <t>28614784</t>
  </si>
  <si>
    <t>zátka kanalizační plastová PP SN12 DN 315</t>
  </si>
  <si>
    <t>-1966844101</t>
  </si>
  <si>
    <t>1819584292</t>
  </si>
  <si>
    <t>836518933</t>
  </si>
  <si>
    <t>59224184</t>
  </si>
  <si>
    <t>prstenec šachtový vyrovnávací betonový 625x120x40mm</t>
  </si>
  <si>
    <t>-1822789348</t>
  </si>
  <si>
    <t>1637820485</t>
  </si>
  <si>
    <t>1132929550</t>
  </si>
  <si>
    <t>-48433728</t>
  </si>
  <si>
    <t>-1901440593</t>
  </si>
  <si>
    <t>https://podminky.urs.cz/item/CS_URS_2024_01/899104112</t>
  </si>
  <si>
    <t>55241R01-D</t>
  </si>
  <si>
    <t>poklop šachtový litinový kruhový DN 600 s ventilací tř D400 pro intenzivní provoz</t>
  </si>
  <si>
    <t>poklop šachtový litinový kruhový DN 600 s ventilací tř D400 pro intenzivní provoz
poklop dodán s pantem a PUR těsněním</t>
  </si>
  <si>
    <t>899R00001</t>
  </si>
  <si>
    <t>Uliční vpust se zápachovou uzávěrkou, mříží 500x500mm D400</t>
  </si>
  <si>
    <t>-1610456149</t>
  </si>
  <si>
    <t>Uliční vpust v provedení s pantem se zápachovou uzávěrkou, mříží 500x500mm D400
 kalovým prostorem, kalovým košem výšším než 500mm</t>
  </si>
  <si>
    <t>899R00002</t>
  </si>
  <si>
    <t>Uliční vpust s kusem pro připojení drenáže zápachovou uzávěrkou, mříží 500x500mm D400</t>
  </si>
  <si>
    <t>-576342386</t>
  </si>
  <si>
    <t>Uliční vpust v provedení s pantem s kusem pro připojení drenáže zápachovou uzávěrkou, mříží 500x500mm D400
 kalovým prostorem, kalovým košem výšším než 500mm</t>
  </si>
  <si>
    <t>919726122</t>
  </si>
  <si>
    <t>Geotextilie pro ochranu, separaci a filtraci netkaná měrná hm přes 200 do 300 g/m2</t>
  </si>
  <si>
    <t>-1050586058</t>
  </si>
  <si>
    <t>Geotextilie netkaná pro ochranu, separaci nebo filtraci měrná hmotnost přes 200 do 300 g/m2</t>
  </si>
  <si>
    <t>https://podminky.urs.cz/item/CS_URS_2024_01/919726122</t>
  </si>
  <si>
    <t>326,5*(0,6*2+0,8*2)</t>
  </si>
  <si>
    <t>7,56*10 'Přepočtené koeficientem množství</t>
  </si>
  <si>
    <t>-1138631664</t>
  </si>
  <si>
    <t>SO_401 - Veřejné osvětlení</t>
  </si>
  <si>
    <t>D1 - 1. VO</t>
  </si>
  <si>
    <t>D2 - 2. Ukončení vodičů</t>
  </si>
  <si>
    <t xml:space="preserve">D3 - 3. Zemní práce </t>
  </si>
  <si>
    <t>D4 - 4. Ostatní náklady</t>
  </si>
  <si>
    <t>D5 - 5. HZS</t>
  </si>
  <si>
    <t>D1</t>
  </si>
  <si>
    <t>1. VO</t>
  </si>
  <si>
    <t>Pol1</t>
  </si>
  <si>
    <t>Kabel CYKY 4x10</t>
  </si>
  <si>
    <t>Pol2</t>
  </si>
  <si>
    <t>Kabel CYKY 3Jx1,5</t>
  </si>
  <si>
    <t>Pol3</t>
  </si>
  <si>
    <t>Trubka KOPOFLEX Ø 50</t>
  </si>
  <si>
    <t>Pol4</t>
  </si>
  <si>
    <t>Vodič FeZn 10</t>
  </si>
  <si>
    <t>Pol5</t>
  </si>
  <si>
    <t>Stožár ocelový bezpaticový venkovního osvětlení 6m typ K6, žárově zinkovaný, osazení do pouzdrového základu (pro přechody</t>
  </si>
  <si>
    <t>ks</t>
  </si>
  <si>
    <t>Pol6</t>
  </si>
  <si>
    <t xml:space="preserve">Svorka SS  včetně nátěru</t>
  </si>
  <si>
    <t>Svorka SS včetně nátěru</t>
  </si>
  <si>
    <t>Pol7</t>
  </si>
  <si>
    <t xml:space="preserve">Svorka SP1  včetně nátěru</t>
  </si>
  <si>
    <t>Svorka SP1 včetně nátěru</t>
  </si>
  <si>
    <t>Pol8</t>
  </si>
  <si>
    <t>Elektrovýzbroj - stožárová rozvodnice</t>
  </si>
  <si>
    <t>Pol9</t>
  </si>
  <si>
    <t>VO svítidlo LED 28W, IP65, stmívatelné, 2700K</t>
  </si>
  <si>
    <t>Pol10</t>
  </si>
  <si>
    <t>Přepětová ochrana do stožáru VO</t>
  </si>
  <si>
    <t>Pol11</t>
  </si>
  <si>
    <t>Trubka PVC o100</t>
  </si>
  <si>
    <t>Pol12</t>
  </si>
  <si>
    <t>Roura plastová o200</t>
  </si>
  <si>
    <t>Pol13</t>
  </si>
  <si>
    <t>Podružný materiál, PPV</t>
  </si>
  <si>
    <t>%</t>
  </si>
  <si>
    <t>D2</t>
  </si>
  <si>
    <t>2. Ukončení vodičů</t>
  </si>
  <si>
    <t>Pol14</t>
  </si>
  <si>
    <t>Ukončení vodičů – do 4x10</t>
  </si>
  <si>
    <t>D3</t>
  </si>
  <si>
    <t xml:space="preserve">3. Zemní práce </t>
  </si>
  <si>
    <t>Pol15</t>
  </si>
  <si>
    <t>Osazení stožáru VO do pomoc.zařízení</t>
  </si>
  <si>
    <t>Pol16</t>
  </si>
  <si>
    <t>Pouzdrový základ pro stožár VO betonový</t>
  </si>
  <si>
    <t>Pol17</t>
  </si>
  <si>
    <t xml:space="preserve">Výkop rýhy vč. záhozu a suvisejících prací  35/80 včetně úpravy povrchu</t>
  </si>
  <si>
    <t>Výkop rýhy vč. záhozu a suvisejících prací 35/80 včetně úpravy povrchu</t>
  </si>
  <si>
    <t>Pol18</t>
  </si>
  <si>
    <t xml:space="preserve">Výkop rýhy vč. záhozu a suvisejících prací  50/80 včetně úpravy povrchu</t>
  </si>
  <si>
    <t>Výkop rýhy vč. záhozu a suvisejících prací 50/80 včetně úpravy povrchu</t>
  </si>
  <si>
    <t>Pol19</t>
  </si>
  <si>
    <t xml:space="preserve">Folie výstražná PVC  š = 33</t>
  </si>
  <si>
    <t>Folie výstražná PVC š = 33</t>
  </si>
  <si>
    <t>Pol20</t>
  </si>
  <si>
    <t>Beton C25/3</t>
  </si>
  <si>
    <t>Pol21</t>
  </si>
  <si>
    <t>Výkop pro základ VO</t>
  </si>
  <si>
    <t>Pol22</t>
  </si>
  <si>
    <t>Vytýčení kabelové trasy</t>
  </si>
  <si>
    <t>km</t>
  </si>
  <si>
    <t>Pol23</t>
  </si>
  <si>
    <t>Pískové lože se zásypem</t>
  </si>
  <si>
    <t>Pol24</t>
  </si>
  <si>
    <t>Provizorní úprava rýhy zeminou</t>
  </si>
  <si>
    <t>D4</t>
  </si>
  <si>
    <t>4. Ostatní náklady</t>
  </si>
  <si>
    <t>Pol25</t>
  </si>
  <si>
    <t>Jiné materiály, montáž, atd., neuvedené výše, ale které je nutné zahrnout do celkového rozsahu prací podle výkresů a praxe dodavatele. Prosím, uveďte podrobný technický popis a cenovou kalkulaci.</t>
  </si>
  <si>
    <t>Pol26</t>
  </si>
  <si>
    <t>D5</t>
  </si>
  <si>
    <t>5. HZS</t>
  </si>
  <si>
    <t>Pol27</t>
  </si>
  <si>
    <t>Demontáže stávajících stožárů a vedení</t>
  </si>
  <si>
    <t>Pol28</t>
  </si>
  <si>
    <t>Napojení na stáv. Rozvody</t>
  </si>
  <si>
    <t>Pol29</t>
  </si>
  <si>
    <t>Úprava ve stáv.pilíři VO, napojení nových kabelů a odpojení stáv.</t>
  </si>
  <si>
    <t>Pol30</t>
  </si>
  <si>
    <t>Koordinace s investorem</t>
  </si>
  <si>
    <t>Pol31</t>
  </si>
  <si>
    <t>Koordince se stavbou</t>
  </si>
  <si>
    <t>Pol32</t>
  </si>
  <si>
    <t>Vzorkování (předložení, odsouhlasení) pohledových a designových prvků, vč. zařízení vzorkovacího prostoru.</t>
  </si>
  <si>
    <t>Pol33</t>
  </si>
  <si>
    <t>Světelně technický návrh na vybraný typ svítidla</t>
  </si>
  <si>
    <t>Pol34</t>
  </si>
  <si>
    <t>Ekologická likvidace odpadového materiálu</t>
  </si>
  <si>
    <t>celek</t>
  </si>
  <si>
    <t>Pol35</t>
  </si>
  <si>
    <t>Značení systémů – štítky, popisky</t>
  </si>
  <si>
    <t>Pol36</t>
  </si>
  <si>
    <t>Zakreslení skutečného provedení el.instalace</t>
  </si>
  <si>
    <t>Pol37</t>
  </si>
  <si>
    <t>Revize uzemnění</t>
  </si>
  <si>
    <t>Pol38</t>
  </si>
  <si>
    <t>Revize elektroinstalace dle ČSN 33 1500, ČSN 33 2000-6</t>
  </si>
  <si>
    <t>Pol39</t>
  </si>
  <si>
    <t>Zdvihací plošiny</t>
  </si>
  <si>
    <t>Poznámka k položce:_x000d_
Poznámka:_x000d_
Součástí nabídkové ceny musí být veškeré náklady, aby cena byla konečná a zahrnovala celou dodávku a montáž._x000d_
Dodávky a montáže uvedené v nabídce musí být, včetně veškerého souvisejícího doplňkového, podružného a montážního materiálu, tak aby celé zařízení bylo funkční a splňovalo všechny předpisy, _x000d_
které se na ně vztahují. Nedílnou součástí výkazu je projektová dokumentace, která je v případě rozporu s VV určující pro rozsah PD.</t>
  </si>
  <si>
    <t>SO_701 - Kontejnerové přístřešky</t>
  </si>
  <si>
    <t>PSV - Práce a dodávky PSV</t>
  </si>
  <si>
    <t xml:space="preserve">    767 - Konstrukce zámečnické</t>
  </si>
  <si>
    <t>-373494197</t>
  </si>
  <si>
    <t>131251100</t>
  </si>
  <si>
    <t>Hloubení jam nezapažených v hornině třídy těžitelnosti I skupiny 3 objem do 20 m3 strojně</t>
  </si>
  <si>
    <t>319690003</t>
  </si>
  <si>
    <t>Hloubení nezapažených jam a zářezů strojně s urovnáním dna do předepsaného profilu a spádu v hornině třídy těžitelnosti I skupiny 3 do 20 m3</t>
  </si>
  <si>
    <t>https://podminky.urs.cz/item/CS_URS_2024_01/131251100</t>
  </si>
  <si>
    <t>"základové patky</t>
  </si>
  <si>
    <t>0,3*0,3*0,8*6</t>
  </si>
  <si>
    <t>233211119</t>
  </si>
  <si>
    <t>Zemní vrut pro pergoly a přístřešky D 66 mm dl 730 mm</t>
  </si>
  <si>
    <t>1646960713</t>
  </si>
  <si>
    <t>Zemní ocelové vruty pro pergoly a přístřešky průměru 66 mm, délky 730 mm</t>
  </si>
  <si>
    <t>https://podminky.urs.cz/item/CS_URS_2024_01/233211119</t>
  </si>
  <si>
    <t>2332111R</t>
  </si>
  <si>
    <t xml:space="preserve">Kotevní profily pro pergoly a přístřešky </t>
  </si>
  <si>
    <t>-1080198310</t>
  </si>
  <si>
    <t>6*2</t>
  </si>
  <si>
    <t>271532212</t>
  </si>
  <si>
    <t>Podsyp pod základové konstrukce se zhutněním z hrubého kameniva frakce 16 až 32 mm</t>
  </si>
  <si>
    <t>-1101872541</t>
  </si>
  <si>
    <t>Podsyp pod základové konstrukce se zhutněním a urovnáním povrchu z kameniva hrubého, frakce 16 - 32 mm</t>
  </si>
  <si>
    <t>https://podminky.urs.cz/item/CS_URS_2024_01/271532212</t>
  </si>
  <si>
    <t>0,3*0,3*0,15*6</t>
  </si>
  <si>
    <t>275313711</t>
  </si>
  <si>
    <t>Základové patky z betonu tř. C 20/25</t>
  </si>
  <si>
    <t>-142280688</t>
  </si>
  <si>
    <t>Základy z betonu prostého patky a bloky z betonu kamenem neprokládaného tř. C 20/25</t>
  </si>
  <si>
    <t>https://podminky.urs.cz/item/CS_URS_2024_01/275313711</t>
  </si>
  <si>
    <t>0,3*0,3*0,6*6*2</t>
  </si>
  <si>
    <t>PSV</t>
  </si>
  <si>
    <t>Práce a dodávky PSV</t>
  </si>
  <si>
    <t>767</t>
  </si>
  <si>
    <t>Konstrukce zámečnické</t>
  </si>
  <si>
    <t>7671-R01</t>
  </si>
  <si>
    <t>Kontejnerový přístřešek - pro tři kontejnery</t>
  </si>
  <si>
    <t>1992408697</t>
  </si>
  <si>
    <t>Poznámka k položce:_x000d_
D.3 SPECIFIKACE PŘÍSTŘEŠKU_x000d_
Kontejnerový přístřešek bude kotven do základových patek o rozměru 0,3x0,3x0,6 m. Základy budou_x000d_
umístěny 0,2 m pod úrovní zpevněných ploch._x000d_
0,000 = Úroveň zpevněných ploch_x000d_
- 0,200 = Horní hrana základové patky_x000d_
- 0,800 = Spodní hrana základové patky_x000d_
Základové patky budou z prostého betonu C20/25._x000d_
Sloupy jsou do základů připevněny pomocí kotevních profilů zapuštěných v betonových základech._x000d_
Nosné konstrukce přístřešku je tvořena konstrukcí ze surového hliníku opatřena šedým nátěrem. Boční a_x000d_
zadní výplně jsou tvořeni pozinkovanou výplní tahokov. Zastřešení bude z trapézového plechu z_x000d_
pozinkovanou polyesterovou povrchovou vrstvou. Součástí přístřešku jsou i okapní plech na zadní straně a_x000d_
krycí plech na čelní straně._x000d_
Konstrukce je tvořena třemi druhy rámu, dvěma druhy vodorovných příčlí, svislými příčlemi. Stěny jsou_x000d_
tvořeny boční a zadní výplní. Zastřešení je tvořeno trapézovým, prolamovaným plechem._x000d_
Přístřešek je umístěn na zpevněné ploše u křižovatky ulic Šustova a Polní..</t>
  </si>
  <si>
    <t>7671-R02</t>
  </si>
  <si>
    <t xml:space="preserve">Ostatní náklady a práce související s přístřeškem </t>
  </si>
  <si>
    <t>kpl</t>
  </si>
  <si>
    <t>-161488178</t>
  </si>
  <si>
    <t>VON - Vedlejší a ostatní náklady</t>
  </si>
  <si>
    <t xml:space="preserve">    VRN6 - Územní vlivy</t>
  </si>
  <si>
    <t xml:space="preserve">    VRN9 - Ostatní náklady</t>
  </si>
  <si>
    <t>VRN1 - Průzkumné, geodetické a projektové práce</t>
  </si>
  <si>
    <t>VRN3 - Zařízení staveniště</t>
  </si>
  <si>
    <t>VRN4 - Inženýrská činnost</t>
  </si>
  <si>
    <t>VRN7 - Provozní vlivy</t>
  </si>
  <si>
    <t>VRN6</t>
  </si>
  <si>
    <t>Územní vlivy</t>
  </si>
  <si>
    <t>065002000</t>
  </si>
  <si>
    <t>Mimostaveništní doprava materiálů</t>
  </si>
  <si>
    <t>393063148</t>
  </si>
  <si>
    <t>https://podminky.urs.cz/item/CS_URS_2024_01/065002000</t>
  </si>
  <si>
    <t>VRN9</t>
  </si>
  <si>
    <t>Ostatní náklady</t>
  </si>
  <si>
    <t>090001000</t>
  </si>
  <si>
    <t>-1188157319</t>
  </si>
  <si>
    <t>https://podminky.urs.cz/item/CS_URS_2024_01/090001000</t>
  </si>
  <si>
    <t xml:space="preserve">Poznámka k položce:_x000d_
OSTATNÍ POŽADAVKY - POSUDKY, KONTROLY, REVIZNÍ ZPRÁVY_x000d_
_x000d_
_x000d_
zahrnuje veškeré náklady spojené s objednatelem požadovanými pracemi_x000d_
</t>
  </si>
  <si>
    <t>091003000</t>
  </si>
  <si>
    <t>Ostatní náklady bez rozlišení</t>
  </si>
  <si>
    <t>-1973764464</t>
  </si>
  <si>
    <t>https://podminky.urs.cz/item/CS_URS_2024_01/091003000</t>
  </si>
  <si>
    <t xml:space="preserve">Poznámka k položce:_x000d_
Výstražné a bezpečnostní značky a tabulky podle požadavku ČSN ISO 3864 – Bezpečnostní barvy a bezpečnostní značky, ČSN 018013 – Požární tabulky a nař. vl. č. 375/2017 Sb. _x000d_
- hlavní vypínač elektrické energie, rozvaděče a elektrické zařízení. _x000d_
- hlavní uzávěr vody _x000d_
- směry úniku fotoluminiscenčními tabulkami _x000d_
</t>
  </si>
  <si>
    <t>010001000</t>
  </si>
  <si>
    <t>-964526895</t>
  </si>
  <si>
    <t>https://podminky.urs.cz/item/CS_URS_2024_01/010001000</t>
  </si>
  <si>
    <t xml:space="preserve">Poznámka k položce:_x000d_
PRŮZKUMNÉ PRÁCE DIAGNOSTIKY KONSTRUKCÍ V PODZEMÍ_x000d_
</t>
  </si>
  <si>
    <t>012002000</t>
  </si>
  <si>
    <t>Geodetické práce</t>
  </si>
  <si>
    <t>536792114</t>
  </si>
  <si>
    <t>https://podminky.urs.cz/item/CS_URS_2024_01/012002000</t>
  </si>
  <si>
    <t xml:space="preserve">Poznámka k položce:_x000d_
"Zaměřené před zahajením výstavby. 
Zaměření skutečného provedení stavby."_x000d_
</t>
  </si>
  <si>
    <t>013002000</t>
  </si>
  <si>
    <t>Projektové práce</t>
  </si>
  <si>
    <t>-2000930304</t>
  </si>
  <si>
    <t>https://podminky.urs.cz/item/CS_URS_2024_01/013002000</t>
  </si>
  <si>
    <t>1857630694</t>
  </si>
  <si>
    <t xml:space="preserve">Poznámka k položce:_x000d_
Dokumentace skutečného provedení stavby, Obsah a rozsah dle zadávací dokumentace_x000d_
</t>
  </si>
  <si>
    <t>030001000</t>
  </si>
  <si>
    <t>712457391</t>
  </si>
  <si>
    <t>https://podminky.urs.cz/item/CS_URS_2024_01/030001000</t>
  </si>
  <si>
    <t xml:space="preserve">Poznámka k položce:_x000d_
Zajištění dvou kanceláří jako zázemí pro objednatele (SS+TDI) vč. sociálního zařízení a elektřiny. Dále zajištění kanceláře - zasedací místnosti pro cca 20 osob pro konání KD stavby a jednání se zástupci objednatele. Po celou dobu realizace._x000d_
_x000d_
zahrnuje objednatelem povolené náklady na pořízení (event. pronájem), provozování, udržování a likvidaci zhotovitelova zařízení_x000d_
</t>
  </si>
  <si>
    <t>031203000</t>
  </si>
  <si>
    <t>Terénní úpravy pro zařízení staveniště</t>
  </si>
  <si>
    <t>-1771259477</t>
  </si>
  <si>
    <t>https://podminky.urs.cz/item/CS_URS_2024_01/031203000</t>
  </si>
  <si>
    <t>033103000</t>
  </si>
  <si>
    <t>Připojení energií</t>
  </si>
  <si>
    <t>-857127296</t>
  </si>
  <si>
    <t>https://podminky.urs.cz/item/CS_URS_2024_01/033103000</t>
  </si>
  <si>
    <t>034103000</t>
  </si>
  <si>
    <t>Oplocení staveniště</t>
  </si>
  <si>
    <t>-800679002</t>
  </si>
  <si>
    <t>https://podminky.urs.cz/item/CS_URS_2024_01/034103000</t>
  </si>
  <si>
    <t>034503000</t>
  </si>
  <si>
    <t>Informační tabule na staveništi</t>
  </si>
  <si>
    <t>1359988648</t>
  </si>
  <si>
    <t>https://podminky.urs.cz/item/CS_URS_2024_01/034503000</t>
  </si>
  <si>
    <t>039103000</t>
  </si>
  <si>
    <t>Rozebrání, bourání a odvoz zařízení staveniště</t>
  </si>
  <si>
    <t>-1416246599</t>
  </si>
  <si>
    <t>https://podminky.urs.cz/item/CS_URS_2024_01/039103000</t>
  </si>
  <si>
    <t>042503000</t>
  </si>
  <si>
    <t>Plán BOZP na staveništi</t>
  </si>
  <si>
    <t>-779130645</t>
  </si>
  <si>
    <t>https://podminky.urs.cz/item/CS_URS_2024_01/042503000</t>
  </si>
  <si>
    <t>043103000</t>
  </si>
  <si>
    <t>Zkoušky bez rozlišení</t>
  </si>
  <si>
    <t>764462536</t>
  </si>
  <si>
    <t>https://podminky.urs.cz/item/CS_URS_2024_01/043103000</t>
  </si>
  <si>
    <t>043154000</t>
  </si>
  <si>
    <t>Zkoušky hutnicí</t>
  </si>
  <si>
    <t>1142782965</t>
  </si>
  <si>
    <t>https://podminky.urs.cz/item/CS_URS_2024_01/043154000</t>
  </si>
  <si>
    <t>VRN7</t>
  </si>
  <si>
    <t>Provozní vlivy</t>
  </si>
  <si>
    <t>072103001</t>
  </si>
  <si>
    <t>Projednání DIO a zajištění DIR komunikace II.a III. třídy nebo místní komunikace</t>
  </si>
  <si>
    <t>686387899</t>
  </si>
  <si>
    <t>https://podminky.urs.cz/item/CS_URS_2024_01/072103001</t>
  </si>
  <si>
    <t>Poznámka k položce:_x000d_
Vč. osazení dočasného dopravního značení, pronájmu po celou dobu výstavby a demontáže._x000d_
Vč. vypracování projektu DIO</t>
  </si>
  <si>
    <t>SEZNAM FIGUR</t>
  </si>
  <si>
    <t>Výměra</t>
  </si>
  <si>
    <t xml:space="preserve"> SO_102</t>
  </si>
  <si>
    <t>Použití figury:</t>
  </si>
  <si>
    <t xml:space="preserve"> SO_301</t>
  </si>
  <si>
    <t xml:space="preserve"> SO_302</t>
  </si>
  <si>
    <t xml:space="preserve"> SO_303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</si>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</sst>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211" TargetMode="External" /><Relationship Id="rId2" Type="http://schemas.openxmlformats.org/officeDocument/2006/relationships/hyperlink" Target="https://podminky.urs.cz/item/CS_URS_2024_01/113154254" TargetMode="External" /><Relationship Id="rId3" Type="http://schemas.openxmlformats.org/officeDocument/2006/relationships/hyperlink" Target="https://podminky.urs.cz/item/CS_URS_2024_01/113201112" TargetMode="External" /><Relationship Id="rId4" Type="http://schemas.openxmlformats.org/officeDocument/2006/relationships/hyperlink" Target="https://podminky.urs.cz/item/CS_URS_2024_01/113204111" TargetMode="External" /><Relationship Id="rId5" Type="http://schemas.openxmlformats.org/officeDocument/2006/relationships/hyperlink" Target="https://podminky.urs.cz/item/CS_URS_2024_01/121151113" TargetMode="External" /><Relationship Id="rId6" Type="http://schemas.openxmlformats.org/officeDocument/2006/relationships/hyperlink" Target="https://podminky.urs.cz/item/CS_URS_2024_01/122452205" TargetMode="External" /><Relationship Id="rId7" Type="http://schemas.openxmlformats.org/officeDocument/2006/relationships/hyperlink" Target="https://podminky.urs.cz/item/CS_URS_2024_01/181151321" TargetMode="External" /><Relationship Id="rId8" Type="http://schemas.openxmlformats.org/officeDocument/2006/relationships/hyperlink" Target="https://podminky.urs.cz/item/CS_URS_2024_01/181152302" TargetMode="External" /><Relationship Id="rId9" Type="http://schemas.openxmlformats.org/officeDocument/2006/relationships/hyperlink" Target="https://podminky.urs.cz/item/CS_URS_2024_01/181351006" TargetMode="External" /><Relationship Id="rId10" Type="http://schemas.openxmlformats.org/officeDocument/2006/relationships/hyperlink" Target="https://podminky.urs.cz/item/CS_URS_2024_01/181451131" TargetMode="External" /><Relationship Id="rId11" Type="http://schemas.openxmlformats.org/officeDocument/2006/relationships/hyperlink" Target="https://podminky.urs.cz/item/CS_URS_2024_01/56485101R" TargetMode="External" /><Relationship Id="rId12" Type="http://schemas.openxmlformats.org/officeDocument/2006/relationships/hyperlink" Target="https://podminky.urs.cz/item/CS_URS_2024_01/564851111" TargetMode="External" /><Relationship Id="rId13" Type="http://schemas.openxmlformats.org/officeDocument/2006/relationships/hyperlink" Target="https://podminky.urs.cz/item/CS_URS_2024_01/564921411" TargetMode="External" /><Relationship Id="rId14" Type="http://schemas.openxmlformats.org/officeDocument/2006/relationships/hyperlink" Target="https://podminky.urs.cz/item/CS_URS_2024_01/565155111" TargetMode="External" /><Relationship Id="rId15" Type="http://schemas.openxmlformats.org/officeDocument/2006/relationships/hyperlink" Target="https://podminky.urs.cz/item/CS_URS_2024_01/567921112" TargetMode="External" /><Relationship Id="rId16" Type="http://schemas.openxmlformats.org/officeDocument/2006/relationships/hyperlink" Target="https://podminky.urs.cz/item/CS_URS_2024_01/573111111" TargetMode="External" /><Relationship Id="rId17" Type="http://schemas.openxmlformats.org/officeDocument/2006/relationships/hyperlink" Target="https://podminky.urs.cz/item/CS_URS_2024_01/573211107" TargetMode="External" /><Relationship Id="rId18" Type="http://schemas.openxmlformats.org/officeDocument/2006/relationships/hyperlink" Target="https://podminky.urs.cz/item/CS_URS_2024_01/577133111" TargetMode="External" /><Relationship Id="rId19" Type="http://schemas.openxmlformats.org/officeDocument/2006/relationships/hyperlink" Target="https://podminky.urs.cz/item/CS_URS_2024_01/577134141" TargetMode="External" /><Relationship Id="rId20" Type="http://schemas.openxmlformats.org/officeDocument/2006/relationships/hyperlink" Target="https://podminky.urs.cz/item/CS_URS_2024_01/596211113" TargetMode="External" /><Relationship Id="rId21" Type="http://schemas.openxmlformats.org/officeDocument/2006/relationships/hyperlink" Target="https://podminky.urs.cz/item/CS_URS_2024_01/596212213" TargetMode="External" /><Relationship Id="rId22" Type="http://schemas.openxmlformats.org/officeDocument/2006/relationships/hyperlink" Target="https://podminky.urs.cz/item/CS_URS_2024_01/596412213" TargetMode="External" /><Relationship Id="rId23" Type="http://schemas.openxmlformats.org/officeDocument/2006/relationships/hyperlink" Target="https://podminky.urs.cz/item/CS_URS_2024_01/914111111" TargetMode="External" /><Relationship Id="rId24" Type="http://schemas.openxmlformats.org/officeDocument/2006/relationships/hyperlink" Target="https://podminky.urs.cz/item/CS_URS_2024_01/914511111" TargetMode="External" /><Relationship Id="rId25" Type="http://schemas.openxmlformats.org/officeDocument/2006/relationships/hyperlink" Target="https://podminky.urs.cz/item/CS_URS_2024_01/915311112" TargetMode="External" /><Relationship Id="rId26" Type="http://schemas.openxmlformats.org/officeDocument/2006/relationships/hyperlink" Target="https://podminky.urs.cz/item/CS_URS_2024_01/915331111" TargetMode="External" /><Relationship Id="rId27" Type="http://schemas.openxmlformats.org/officeDocument/2006/relationships/hyperlink" Target="https://podminky.urs.cz/item/CS_URS_2024_01/915331112" TargetMode="External" /><Relationship Id="rId28" Type="http://schemas.openxmlformats.org/officeDocument/2006/relationships/hyperlink" Target="https://podminky.urs.cz/item/CS_URS_2024_01/916131213" TargetMode="External" /><Relationship Id="rId29" Type="http://schemas.openxmlformats.org/officeDocument/2006/relationships/hyperlink" Target="https://podminky.urs.cz/item/CS_URS_2024_01/916331112" TargetMode="External" /><Relationship Id="rId30" Type="http://schemas.openxmlformats.org/officeDocument/2006/relationships/hyperlink" Target="https://podminky.urs.cz/item/CS_URS_2024_01/919731122" TargetMode="External" /><Relationship Id="rId31" Type="http://schemas.openxmlformats.org/officeDocument/2006/relationships/hyperlink" Target="https://podminky.urs.cz/item/CS_URS_2024_01/919732211" TargetMode="External" /><Relationship Id="rId32" Type="http://schemas.openxmlformats.org/officeDocument/2006/relationships/hyperlink" Target="https://podminky.urs.cz/item/CS_URS_2024_01/919735112" TargetMode="External" /><Relationship Id="rId33" Type="http://schemas.openxmlformats.org/officeDocument/2006/relationships/hyperlink" Target="https://podminky.urs.cz/item/CS_URS_2024_01/966006132" TargetMode="External" /><Relationship Id="rId34" Type="http://schemas.openxmlformats.org/officeDocument/2006/relationships/hyperlink" Target="https://podminky.urs.cz/item/CS_URS_2024_01/966006211" TargetMode="External" /><Relationship Id="rId35" Type="http://schemas.openxmlformats.org/officeDocument/2006/relationships/hyperlink" Target="https://podminky.urs.cz/item/CS_URS_2024_01/998223011" TargetMode="External" /><Relationship Id="rId36" Type="http://schemas.openxmlformats.org/officeDocument/2006/relationships/hyperlink" Target="https://podminky.urs.cz/item/CS_URS_2024_01/998223091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251101" TargetMode="External" /><Relationship Id="rId3" Type="http://schemas.openxmlformats.org/officeDocument/2006/relationships/hyperlink" Target="https://podminky.urs.cz/item/CS_URS_2024_01/153311213" TargetMode="External" /><Relationship Id="rId4" Type="http://schemas.openxmlformats.org/officeDocument/2006/relationships/hyperlink" Target="https://podminky.urs.cz/item/CS_URS_2024_01/183101223" TargetMode="External" /><Relationship Id="rId5" Type="http://schemas.openxmlformats.org/officeDocument/2006/relationships/hyperlink" Target="https://podminky.urs.cz/item/CS_URS_2024_01/183106613" TargetMode="External" /><Relationship Id="rId6" Type="http://schemas.openxmlformats.org/officeDocument/2006/relationships/hyperlink" Target="https://podminky.urs.cz/item/CS_URS_2024_01/184102116" TargetMode="External" /><Relationship Id="rId7" Type="http://schemas.openxmlformats.org/officeDocument/2006/relationships/hyperlink" Target="https://podminky.urs.cz/item/CS_URS_2024_01/184215132" TargetMode="External" /><Relationship Id="rId8" Type="http://schemas.openxmlformats.org/officeDocument/2006/relationships/hyperlink" Target="https://podminky.urs.cz/item/CS_URS_2024_01/184813161" TargetMode="External" /><Relationship Id="rId9" Type="http://schemas.openxmlformats.org/officeDocument/2006/relationships/hyperlink" Target="https://podminky.urs.cz/item/CS_URS_2024_01/184816111" TargetMode="External" /><Relationship Id="rId10" Type="http://schemas.openxmlformats.org/officeDocument/2006/relationships/hyperlink" Target="https://podminky.urs.cz/item/CS_URS_2024_01/184911431" TargetMode="External" /><Relationship Id="rId11" Type="http://schemas.openxmlformats.org/officeDocument/2006/relationships/hyperlink" Target="https://podminky.urs.cz/item/CS_URS_2024_01/185851121" TargetMode="External" /><Relationship Id="rId12" Type="http://schemas.openxmlformats.org/officeDocument/2006/relationships/hyperlink" Target="https://podminky.urs.cz/item/CS_URS_2024_01/185851129" TargetMode="External" /><Relationship Id="rId13" Type="http://schemas.openxmlformats.org/officeDocument/2006/relationships/hyperlink" Target="https://podminky.urs.cz/item/CS_URS_2024_01/211971110" TargetMode="External" /><Relationship Id="rId14" Type="http://schemas.openxmlformats.org/officeDocument/2006/relationships/hyperlink" Target="https://podminky.urs.cz/item/CS_URS_2024_01/564231011" TargetMode="External" /><Relationship Id="rId15" Type="http://schemas.openxmlformats.org/officeDocument/2006/relationships/hyperlink" Target="https://podminky.urs.cz/item/CS_URS_2024_01/998231411" TargetMode="External" /><Relationship Id="rId16" Type="http://schemas.openxmlformats.org/officeDocument/2006/relationships/hyperlink" Target="https://podminky.urs.cz/item/CS_URS_2024_01/99823143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6" TargetMode="External" /><Relationship Id="rId2" Type="http://schemas.openxmlformats.org/officeDocument/2006/relationships/hyperlink" Target="https://podminky.urs.cz/item/CS_URS_2024_01/132251104" TargetMode="External" /><Relationship Id="rId3" Type="http://schemas.openxmlformats.org/officeDocument/2006/relationships/hyperlink" Target="https://podminky.urs.cz/item/CS_URS_2024_01/162351103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7151111" TargetMode="External" /><Relationship Id="rId6" Type="http://schemas.openxmlformats.org/officeDocument/2006/relationships/hyperlink" Target="https://podminky.urs.cz/item/CS_URS_2024_01/171201231" TargetMode="External" /><Relationship Id="rId7" Type="http://schemas.openxmlformats.org/officeDocument/2006/relationships/hyperlink" Target="https://podminky.urs.cz/item/CS_URS_2024_01/171251201" TargetMode="External" /><Relationship Id="rId8" Type="http://schemas.openxmlformats.org/officeDocument/2006/relationships/hyperlink" Target="https://podminky.urs.cz/item/CS_URS_2024_01/174151101" TargetMode="External" /><Relationship Id="rId9" Type="http://schemas.openxmlformats.org/officeDocument/2006/relationships/hyperlink" Target="https://podminky.urs.cz/item/CS_URS_2024_01/175151101" TargetMode="External" /><Relationship Id="rId10" Type="http://schemas.openxmlformats.org/officeDocument/2006/relationships/hyperlink" Target="https://podminky.urs.cz/item/CS_URS_2024_01/451573111" TargetMode="External" /><Relationship Id="rId11" Type="http://schemas.openxmlformats.org/officeDocument/2006/relationships/hyperlink" Target="https://podminky.urs.cz/item/CS_URS_2024_01/857242122" TargetMode="External" /><Relationship Id="rId12" Type="http://schemas.openxmlformats.org/officeDocument/2006/relationships/hyperlink" Target="https://podminky.urs.cz/item/CS_URS_2024_01/871211811" TargetMode="External" /><Relationship Id="rId13" Type="http://schemas.openxmlformats.org/officeDocument/2006/relationships/hyperlink" Target="https://podminky.urs.cz/item/CS_URS_2024_01/871291811" TargetMode="External" /><Relationship Id="rId14" Type="http://schemas.openxmlformats.org/officeDocument/2006/relationships/hyperlink" Target="https://podminky.urs.cz/item/CS_URS_2024_01/857262122" TargetMode="External" /><Relationship Id="rId15" Type="http://schemas.openxmlformats.org/officeDocument/2006/relationships/hyperlink" Target="https://podminky.urs.cz/item/CS_URS_2024_01/877251101" TargetMode="External" /><Relationship Id="rId16" Type="http://schemas.openxmlformats.org/officeDocument/2006/relationships/hyperlink" Target="https://podminky.urs.cz/item/CS_URS_2024_01/857264122" TargetMode="External" /><Relationship Id="rId17" Type="http://schemas.openxmlformats.org/officeDocument/2006/relationships/hyperlink" Target="https://podminky.urs.cz/item/CS_URS_2024_01/871161211" TargetMode="External" /><Relationship Id="rId18" Type="http://schemas.openxmlformats.org/officeDocument/2006/relationships/hyperlink" Target="https://podminky.urs.cz/item/CS_URS_2024_01/871211211" TargetMode="External" /><Relationship Id="rId19" Type="http://schemas.openxmlformats.org/officeDocument/2006/relationships/hyperlink" Target="https://podminky.urs.cz/item/CS_URS_2024_01/871251211" TargetMode="External" /><Relationship Id="rId20" Type="http://schemas.openxmlformats.org/officeDocument/2006/relationships/hyperlink" Target="https://podminky.urs.cz/item/CS_URS_2024_01/877161101" TargetMode="External" /><Relationship Id="rId21" Type="http://schemas.openxmlformats.org/officeDocument/2006/relationships/hyperlink" Target="https://podminky.urs.cz/item/CS_URS_2024_01/877161118" TargetMode="External" /><Relationship Id="rId22" Type="http://schemas.openxmlformats.org/officeDocument/2006/relationships/hyperlink" Target="https://podminky.urs.cz/item/CS_URS_2024_01/877211113" TargetMode="External" /><Relationship Id="rId23" Type="http://schemas.openxmlformats.org/officeDocument/2006/relationships/hyperlink" Target="https://podminky.urs.cz/item/CS_URS_2024_01/877251118" TargetMode="External" /><Relationship Id="rId24" Type="http://schemas.openxmlformats.org/officeDocument/2006/relationships/hyperlink" Target="https://podminky.urs.cz/item/CS_URS_2024_01/877261110" TargetMode="External" /><Relationship Id="rId25" Type="http://schemas.openxmlformats.org/officeDocument/2006/relationships/hyperlink" Target="https://podminky.urs.cz/item/CS_URS_2024_01/891161322" TargetMode="External" /><Relationship Id="rId26" Type="http://schemas.openxmlformats.org/officeDocument/2006/relationships/hyperlink" Target="https://podminky.urs.cz/item/CS_URS_2024_01/891241112" TargetMode="External" /><Relationship Id="rId27" Type="http://schemas.openxmlformats.org/officeDocument/2006/relationships/hyperlink" Target="https://podminky.urs.cz/item/CS_URS_2024_01/891247111" TargetMode="External" /><Relationship Id="rId28" Type="http://schemas.openxmlformats.org/officeDocument/2006/relationships/hyperlink" Target="https://podminky.urs.cz/item/CS_URS_2024_01/891261112" TargetMode="External" /><Relationship Id="rId29" Type="http://schemas.openxmlformats.org/officeDocument/2006/relationships/hyperlink" Target="https://podminky.urs.cz/item/CS_URS_2024_01/891269111" TargetMode="External" /><Relationship Id="rId30" Type="http://schemas.openxmlformats.org/officeDocument/2006/relationships/hyperlink" Target="https://podminky.urs.cz/item/CS_URS_2024_01/899401112" TargetMode="External" /><Relationship Id="rId31" Type="http://schemas.openxmlformats.org/officeDocument/2006/relationships/hyperlink" Target="https://podminky.urs.cz/item/CS_URS_2024_01/899401113" TargetMode="External" /><Relationship Id="rId32" Type="http://schemas.openxmlformats.org/officeDocument/2006/relationships/hyperlink" Target="https://podminky.urs.cz/item/CS_URS_2024_01/899721111" TargetMode="External" /><Relationship Id="rId33" Type="http://schemas.openxmlformats.org/officeDocument/2006/relationships/hyperlink" Target="https://podminky.urs.cz/item/CS_URS_2024_01/899722113" TargetMode="External" /><Relationship Id="rId34" Type="http://schemas.openxmlformats.org/officeDocument/2006/relationships/hyperlink" Target="https://podminky.urs.cz/item/CS_URS_2024_01/997013501" TargetMode="External" /><Relationship Id="rId35" Type="http://schemas.openxmlformats.org/officeDocument/2006/relationships/hyperlink" Target="https://podminky.urs.cz/item/CS_URS_2024_01/997013509" TargetMode="External" /><Relationship Id="rId36" Type="http://schemas.openxmlformats.org/officeDocument/2006/relationships/hyperlink" Target="https://podminky.urs.cz/item/CS_URS_2024_01/997013813" TargetMode="External" /><Relationship Id="rId37" Type="http://schemas.openxmlformats.org/officeDocument/2006/relationships/hyperlink" Target="https://podminky.urs.cz/item/CS_URS_2024_01/998276101" TargetMode="External" /><Relationship Id="rId38" Type="http://schemas.openxmlformats.org/officeDocument/2006/relationships/hyperlink" Target="https://podminky.urs.cz/item/CS_URS_2024_01/998276124" TargetMode="External" /><Relationship Id="rId39" Type="http://schemas.openxmlformats.org/officeDocument/2006/relationships/hyperlink" Target="https://podminky.urs.cz/item/CS_URS_2024_01/012103000" TargetMode="External" /><Relationship Id="rId40" Type="http://schemas.openxmlformats.org/officeDocument/2006/relationships/hyperlink" Target="https://podminky.urs.cz/item/CS_URS_2024_01/012303000" TargetMode="External" /><Relationship Id="rId41" Type="http://schemas.openxmlformats.org/officeDocument/2006/relationships/hyperlink" Target="https://podminky.urs.cz/item/CS_URS_2024_01/013254000" TargetMode="External" /><Relationship Id="rId42" Type="http://schemas.openxmlformats.org/officeDocument/2006/relationships/hyperlink" Target="https://podminky.urs.cz/item/CS_URS_2024_01/032103000" TargetMode="External" /><Relationship Id="rId4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5101201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33254103" TargetMode="External" /><Relationship Id="rId4" Type="http://schemas.openxmlformats.org/officeDocument/2006/relationships/hyperlink" Target="https://podminky.urs.cz/item/CS_URS_2024_01/151101102" TargetMode="External" /><Relationship Id="rId5" Type="http://schemas.openxmlformats.org/officeDocument/2006/relationships/hyperlink" Target="https://podminky.urs.cz/item/CS_URS_2024_01/151101112" TargetMode="External" /><Relationship Id="rId6" Type="http://schemas.openxmlformats.org/officeDocument/2006/relationships/hyperlink" Target="https://podminky.urs.cz/item/CS_URS_2024_01/162351103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67151111" TargetMode="External" /><Relationship Id="rId9" Type="http://schemas.openxmlformats.org/officeDocument/2006/relationships/hyperlink" Target="https://podminky.urs.cz/item/CS_URS_2024_01/171201231" TargetMode="External" /><Relationship Id="rId10" Type="http://schemas.openxmlformats.org/officeDocument/2006/relationships/hyperlink" Target="https://podminky.urs.cz/item/CS_URS_2024_01/171251201" TargetMode="External" /><Relationship Id="rId11" Type="http://schemas.openxmlformats.org/officeDocument/2006/relationships/hyperlink" Target="https://podminky.urs.cz/item/CS_URS_2024_01/174151101" TargetMode="External" /><Relationship Id="rId12" Type="http://schemas.openxmlformats.org/officeDocument/2006/relationships/hyperlink" Target="https://podminky.urs.cz/item/CS_URS_2024_01/175151101" TargetMode="External" /><Relationship Id="rId13" Type="http://schemas.openxmlformats.org/officeDocument/2006/relationships/hyperlink" Target="https://podminky.urs.cz/item/CS_URS_2024_01/359901111" TargetMode="External" /><Relationship Id="rId14" Type="http://schemas.openxmlformats.org/officeDocument/2006/relationships/hyperlink" Target="https://podminky.urs.cz/item/CS_URS_2024_01/359901211" TargetMode="External" /><Relationship Id="rId15" Type="http://schemas.openxmlformats.org/officeDocument/2006/relationships/hyperlink" Target="https://podminky.urs.cz/item/CS_URS_2024_01/451573111" TargetMode="External" /><Relationship Id="rId16" Type="http://schemas.openxmlformats.org/officeDocument/2006/relationships/hyperlink" Target="https://podminky.urs.cz/item/CS_URS_2024_01/452311141" TargetMode="External" /><Relationship Id="rId17" Type="http://schemas.openxmlformats.org/officeDocument/2006/relationships/hyperlink" Target="https://podminky.urs.cz/item/CS_URS_2024_01/810391811" TargetMode="External" /><Relationship Id="rId18" Type="http://schemas.openxmlformats.org/officeDocument/2006/relationships/hyperlink" Target="https://podminky.urs.cz/item/CS_URS_2024_01/871275811" TargetMode="External" /><Relationship Id="rId19" Type="http://schemas.openxmlformats.org/officeDocument/2006/relationships/hyperlink" Target="https://podminky.urs.cz/item/CS_URS_2024_01/871310320" TargetMode="External" /><Relationship Id="rId20" Type="http://schemas.openxmlformats.org/officeDocument/2006/relationships/hyperlink" Target="https://podminky.urs.cz/item/CS_URS_2024_01/871370320" TargetMode="External" /><Relationship Id="rId21" Type="http://schemas.openxmlformats.org/officeDocument/2006/relationships/hyperlink" Target="https://podminky.urs.cz/item/CS_URS_2024_01/877310310" TargetMode="External" /><Relationship Id="rId22" Type="http://schemas.openxmlformats.org/officeDocument/2006/relationships/hyperlink" Target="https://podminky.urs.cz/item/CS_URS_2024_01/877310330" TargetMode="External" /><Relationship Id="rId23" Type="http://schemas.openxmlformats.org/officeDocument/2006/relationships/hyperlink" Target="https://podminky.urs.cz/item/CS_URS_2024_01/877370320" TargetMode="External" /><Relationship Id="rId24" Type="http://schemas.openxmlformats.org/officeDocument/2006/relationships/hyperlink" Target="https://podminky.urs.cz/item/CS_URS_2024_01/894411311" TargetMode="External" /><Relationship Id="rId25" Type="http://schemas.openxmlformats.org/officeDocument/2006/relationships/hyperlink" Target="https://podminky.urs.cz/item/CS_URS_2024_01/894414111" TargetMode="External" /><Relationship Id="rId26" Type="http://schemas.openxmlformats.org/officeDocument/2006/relationships/hyperlink" Target="https://podminky.urs.cz/item/CS_URS_2024_01/894414211" TargetMode="External" /><Relationship Id="rId27" Type="http://schemas.openxmlformats.org/officeDocument/2006/relationships/hyperlink" Target="https://podminky.urs.cz/item/CS_URS_2024_01/899722113" TargetMode="External" /><Relationship Id="rId28" Type="http://schemas.openxmlformats.org/officeDocument/2006/relationships/hyperlink" Target="https://podminky.urs.cz/item/CS_URS_2024_01/997013501" TargetMode="External" /><Relationship Id="rId29" Type="http://schemas.openxmlformats.org/officeDocument/2006/relationships/hyperlink" Target="https://podminky.urs.cz/item/CS_URS_2024_01/997013509" TargetMode="External" /><Relationship Id="rId30" Type="http://schemas.openxmlformats.org/officeDocument/2006/relationships/hyperlink" Target="https://podminky.urs.cz/item/CS_URS_2024_01/997013601" TargetMode="External" /><Relationship Id="rId31" Type="http://schemas.openxmlformats.org/officeDocument/2006/relationships/hyperlink" Target="https://podminky.urs.cz/item/CS_URS_2024_01/997013813" TargetMode="External" /><Relationship Id="rId32" Type="http://schemas.openxmlformats.org/officeDocument/2006/relationships/hyperlink" Target="https://podminky.urs.cz/item/CS_URS_2024_01/998276101" TargetMode="External" /><Relationship Id="rId33" Type="http://schemas.openxmlformats.org/officeDocument/2006/relationships/hyperlink" Target="https://podminky.urs.cz/item/CS_URS_2024_01/998276124" TargetMode="External" /><Relationship Id="rId34" Type="http://schemas.openxmlformats.org/officeDocument/2006/relationships/hyperlink" Target="https://podminky.urs.cz/item/CS_URS_2024_01/012103000" TargetMode="External" /><Relationship Id="rId35" Type="http://schemas.openxmlformats.org/officeDocument/2006/relationships/hyperlink" Target="https://podminky.urs.cz/item/CS_URS_2024_01/012303000" TargetMode="External" /><Relationship Id="rId36" Type="http://schemas.openxmlformats.org/officeDocument/2006/relationships/hyperlink" Target="https://podminky.urs.cz/item/CS_URS_2024_01/013254000" TargetMode="External" /><Relationship Id="rId37" Type="http://schemas.openxmlformats.org/officeDocument/2006/relationships/hyperlink" Target="https://podminky.urs.cz/item/CS_URS_2024_01/032103000" TargetMode="External" /><Relationship Id="rId38" Type="http://schemas.openxmlformats.org/officeDocument/2006/relationships/hyperlink" Target="https://podminky.urs.cz/item/CS_URS_2024_01/043203002" TargetMode="External" /><Relationship Id="rId3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4" TargetMode="External" /><Relationship Id="rId2" Type="http://schemas.openxmlformats.org/officeDocument/2006/relationships/hyperlink" Target="https://podminky.urs.cz/item/CS_URS_2024_01/132254205" TargetMode="External" /><Relationship Id="rId3" Type="http://schemas.openxmlformats.org/officeDocument/2006/relationships/hyperlink" Target="https://podminky.urs.cz/item/CS_URS_2024_01/133254103" TargetMode="External" /><Relationship Id="rId4" Type="http://schemas.openxmlformats.org/officeDocument/2006/relationships/hyperlink" Target="https://podminky.urs.cz/item/CS_URS_2024_01/141721218" TargetMode="External" /><Relationship Id="rId5" Type="http://schemas.openxmlformats.org/officeDocument/2006/relationships/hyperlink" Target="https://podminky.urs.cz/item/CS_URS_2024_01/151101102" TargetMode="External" /><Relationship Id="rId6" Type="http://schemas.openxmlformats.org/officeDocument/2006/relationships/hyperlink" Target="https://podminky.urs.cz/item/CS_URS_2024_01/151101112" TargetMode="External" /><Relationship Id="rId7" Type="http://schemas.openxmlformats.org/officeDocument/2006/relationships/hyperlink" Target="https://podminky.urs.cz/item/CS_URS_2024_01/162351103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7151111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71251201" TargetMode="External" /><Relationship Id="rId12" Type="http://schemas.openxmlformats.org/officeDocument/2006/relationships/hyperlink" Target="https://podminky.urs.cz/item/CS_URS_2024_01/174151101" TargetMode="External" /><Relationship Id="rId13" Type="http://schemas.openxmlformats.org/officeDocument/2006/relationships/hyperlink" Target="https://podminky.urs.cz/item/CS_URS_2024_01/175151101" TargetMode="External" /><Relationship Id="rId14" Type="http://schemas.openxmlformats.org/officeDocument/2006/relationships/hyperlink" Target="https://podminky.urs.cz/item/CS_URS_2024_01/212755218" TargetMode="External" /><Relationship Id="rId15" Type="http://schemas.openxmlformats.org/officeDocument/2006/relationships/hyperlink" Target="https://podminky.urs.cz/item/CS_URS_2024_01/895270001" TargetMode="External" /><Relationship Id="rId16" Type="http://schemas.openxmlformats.org/officeDocument/2006/relationships/hyperlink" Target="https://podminky.urs.cz/item/CS_URS_2024_01/895270021" TargetMode="External" /><Relationship Id="rId17" Type="http://schemas.openxmlformats.org/officeDocument/2006/relationships/hyperlink" Target="https://podminky.urs.cz/item/CS_URS_2024_01/895270052" TargetMode="External" /><Relationship Id="rId18" Type="http://schemas.openxmlformats.org/officeDocument/2006/relationships/hyperlink" Target="https://podminky.urs.cz/item/CS_URS_2024_01/359901111" TargetMode="External" /><Relationship Id="rId19" Type="http://schemas.openxmlformats.org/officeDocument/2006/relationships/hyperlink" Target="https://podminky.urs.cz/item/CS_URS_2024_01/359901211" TargetMode="External" /><Relationship Id="rId20" Type="http://schemas.openxmlformats.org/officeDocument/2006/relationships/hyperlink" Target="https://podminky.urs.cz/item/CS_URS_2024_01/451573111" TargetMode="External" /><Relationship Id="rId21" Type="http://schemas.openxmlformats.org/officeDocument/2006/relationships/hyperlink" Target="https://podminky.urs.cz/item/CS_URS_2024_01/452311141" TargetMode="External" /><Relationship Id="rId22" Type="http://schemas.openxmlformats.org/officeDocument/2006/relationships/hyperlink" Target="https://podminky.urs.cz/item/CS_URS_2024_01/890131R01" TargetMode="External" /><Relationship Id="rId23" Type="http://schemas.openxmlformats.org/officeDocument/2006/relationships/hyperlink" Target="https://podminky.urs.cz/item/CS_URS_2024_01/871310320" TargetMode="External" /><Relationship Id="rId24" Type="http://schemas.openxmlformats.org/officeDocument/2006/relationships/hyperlink" Target="https://podminky.urs.cz/item/CS_URS_2024_01/871370320" TargetMode="External" /><Relationship Id="rId25" Type="http://schemas.openxmlformats.org/officeDocument/2006/relationships/hyperlink" Target="https://podminky.urs.cz/item/CS_URS_2024_01/877310310" TargetMode="External" /><Relationship Id="rId26" Type="http://schemas.openxmlformats.org/officeDocument/2006/relationships/hyperlink" Target="https://podminky.urs.cz/item/CS_URS_2024_01/877370310" TargetMode="External" /><Relationship Id="rId27" Type="http://schemas.openxmlformats.org/officeDocument/2006/relationships/hyperlink" Target="https://podminky.urs.cz/item/CS_URS_2024_01/877370320" TargetMode="External" /><Relationship Id="rId28" Type="http://schemas.openxmlformats.org/officeDocument/2006/relationships/hyperlink" Target="https://podminky.urs.cz/item/CS_URS_2024_01/894411311" TargetMode="External" /><Relationship Id="rId29" Type="http://schemas.openxmlformats.org/officeDocument/2006/relationships/hyperlink" Target="https://podminky.urs.cz/item/CS_URS_2024_01/894414111" TargetMode="External" /><Relationship Id="rId30" Type="http://schemas.openxmlformats.org/officeDocument/2006/relationships/hyperlink" Target="https://podminky.urs.cz/item/CS_URS_2024_01/894414211" TargetMode="External" /><Relationship Id="rId31" Type="http://schemas.openxmlformats.org/officeDocument/2006/relationships/hyperlink" Target="https://podminky.urs.cz/item/CS_URS_2024_01/899104112" TargetMode="External" /><Relationship Id="rId32" Type="http://schemas.openxmlformats.org/officeDocument/2006/relationships/hyperlink" Target="https://podminky.urs.cz/item/CS_URS_2024_01/899722113" TargetMode="External" /><Relationship Id="rId33" Type="http://schemas.openxmlformats.org/officeDocument/2006/relationships/hyperlink" Target="https://podminky.urs.cz/item/CS_URS_2024_01/919726122" TargetMode="External" /><Relationship Id="rId34" Type="http://schemas.openxmlformats.org/officeDocument/2006/relationships/hyperlink" Target="https://podminky.urs.cz/item/CS_URS_2024_01/997013501" TargetMode="External" /><Relationship Id="rId35" Type="http://schemas.openxmlformats.org/officeDocument/2006/relationships/hyperlink" Target="https://podminky.urs.cz/item/CS_URS_2024_01/997013509" TargetMode="External" /><Relationship Id="rId36" Type="http://schemas.openxmlformats.org/officeDocument/2006/relationships/hyperlink" Target="https://podminky.urs.cz/item/CS_URS_2024_01/997013601" TargetMode="External" /><Relationship Id="rId37" Type="http://schemas.openxmlformats.org/officeDocument/2006/relationships/hyperlink" Target="https://podminky.urs.cz/item/CS_URS_2024_01/998276101" TargetMode="External" /><Relationship Id="rId38" Type="http://schemas.openxmlformats.org/officeDocument/2006/relationships/hyperlink" Target="https://podminky.urs.cz/item/CS_URS_2024_01/998276124" TargetMode="External" /><Relationship Id="rId39" Type="http://schemas.openxmlformats.org/officeDocument/2006/relationships/hyperlink" Target="https://podminky.urs.cz/item/CS_URS_2024_01/012103000" TargetMode="External" /><Relationship Id="rId40" Type="http://schemas.openxmlformats.org/officeDocument/2006/relationships/hyperlink" Target="https://podminky.urs.cz/item/CS_URS_2024_01/012303000" TargetMode="External" /><Relationship Id="rId41" Type="http://schemas.openxmlformats.org/officeDocument/2006/relationships/hyperlink" Target="https://podminky.urs.cz/item/CS_URS_2024_01/013254000" TargetMode="External" /><Relationship Id="rId42" Type="http://schemas.openxmlformats.org/officeDocument/2006/relationships/hyperlink" Target="https://podminky.urs.cz/item/CS_URS_2024_01/032103000" TargetMode="External" /><Relationship Id="rId43" Type="http://schemas.openxmlformats.org/officeDocument/2006/relationships/hyperlink" Target="https://podminky.urs.cz/item/CS_URS_2024_01/043203002" TargetMode="External" /><Relationship Id="rId4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0" TargetMode="External" /><Relationship Id="rId2" Type="http://schemas.openxmlformats.org/officeDocument/2006/relationships/hyperlink" Target="https://podminky.urs.cz/item/CS_URS_2024_01/233211119" TargetMode="External" /><Relationship Id="rId3" Type="http://schemas.openxmlformats.org/officeDocument/2006/relationships/hyperlink" Target="https://podminky.urs.cz/item/CS_URS_2024_01/271532212" TargetMode="External" /><Relationship Id="rId4" Type="http://schemas.openxmlformats.org/officeDocument/2006/relationships/hyperlink" Target="https://podminky.urs.cz/item/CS_URS_2024_01/275313711" TargetMode="External" /><Relationship Id="rId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65002000" TargetMode="External" /><Relationship Id="rId2" Type="http://schemas.openxmlformats.org/officeDocument/2006/relationships/hyperlink" Target="https://podminky.urs.cz/item/CS_URS_2024_01/090001000" TargetMode="External" /><Relationship Id="rId3" Type="http://schemas.openxmlformats.org/officeDocument/2006/relationships/hyperlink" Target="https://podminky.urs.cz/item/CS_URS_2024_01/091003000" TargetMode="External" /><Relationship Id="rId4" Type="http://schemas.openxmlformats.org/officeDocument/2006/relationships/hyperlink" Target="https://podminky.urs.cz/item/CS_URS_2024_01/010001000" TargetMode="External" /><Relationship Id="rId5" Type="http://schemas.openxmlformats.org/officeDocument/2006/relationships/hyperlink" Target="https://podminky.urs.cz/item/CS_URS_2024_01/012002000" TargetMode="External" /><Relationship Id="rId6" Type="http://schemas.openxmlformats.org/officeDocument/2006/relationships/hyperlink" Target="https://podminky.urs.cz/item/CS_URS_2024_01/013002000" TargetMode="External" /><Relationship Id="rId7" Type="http://schemas.openxmlformats.org/officeDocument/2006/relationships/hyperlink" Target="https://podminky.urs.cz/item/CS_URS_2024_01/013254000" TargetMode="External" /><Relationship Id="rId8" Type="http://schemas.openxmlformats.org/officeDocument/2006/relationships/hyperlink" Target="https://podminky.urs.cz/item/CS_URS_2024_01/030001000" TargetMode="External" /><Relationship Id="rId9" Type="http://schemas.openxmlformats.org/officeDocument/2006/relationships/hyperlink" Target="https://podminky.urs.cz/item/CS_URS_2024_01/031203000" TargetMode="External" /><Relationship Id="rId10" Type="http://schemas.openxmlformats.org/officeDocument/2006/relationships/hyperlink" Target="https://podminky.urs.cz/item/CS_URS_2024_01/033103000" TargetMode="External" /><Relationship Id="rId11" Type="http://schemas.openxmlformats.org/officeDocument/2006/relationships/hyperlink" Target="https://podminky.urs.cz/item/CS_URS_2024_01/034103000" TargetMode="External" /><Relationship Id="rId12" Type="http://schemas.openxmlformats.org/officeDocument/2006/relationships/hyperlink" Target="https://podminky.urs.cz/item/CS_URS_2024_01/034503000" TargetMode="External" /><Relationship Id="rId13" Type="http://schemas.openxmlformats.org/officeDocument/2006/relationships/hyperlink" Target="https://podminky.urs.cz/item/CS_URS_2024_01/039103000" TargetMode="External" /><Relationship Id="rId14" Type="http://schemas.openxmlformats.org/officeDocument/2006/relationships/hyperlink" Target="https://podminky.urs.cz/item/CS_URS_2024_01/042503000" TargetMode="External" /><Relationship Id="rId15" Type="http://schemas.openxmlformats.org/officeDocument/2006/relationships/hyperlink" Target="https://podminky.urs.cz/item/CS_URS_2024_01/043103000" TargetMode="External" /><Relationship Id="rId16" Type="http://schemas.openxmlformats.org/officeDocument/2006/relationships/hyperlink" Target="https://podminky.urs.cz/item/CS_URS_2024_01/043154000" TargetMode="External" /><Relationship Id="rId17" Type="http://schemas.openxmlformats.org/officeDocument/2006/relationships/hyperlink" Target="https://podminky.urs.cz/item/CS_URS_2024_01/072103001" TargetMode="External" /><Relationship Id="rId1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131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2024-02-05-III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úpravy MK v ul. Šustova a 2. etapy ul. Polní v Třeboni - II.etapa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Třeboň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10. 2. 2024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Třeboň, Palackého nám. 46/II, 379 01 Třeboň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INVENTE, s.r.o., Žerotínova 483/1, 370 04 Č.Buděj.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ROUND(AG55+SUM(AG58:AG63),2)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ROUND(AS55+SUM(AS58:AS63),2)</f>
        <v>0</v>
      </c>
      <c r="AT54" s="108">
        <f>ROUND(SUM(AV54:AW54),2)</f>
        <v>0</v>
      </c>
      <c r="AU54" s="109">
        <f>ROUND(AU55+SUM(AU58:AU63),5)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ROUND(AZ55+SUM(AZ58:AZ63),2)</f>
        <v>0</v>
      </c>
      <c r="BA54" s="108">
        <f>ROUND(BA55+SUM(BA58:BA63),2)</f>
        <v>0</v>
      </c>
      <c r="BB54" s="108">
        <f>ROUND(BB55+SUM(BB58:BB63),2)</f>
        <v>0</v>
      </c>
      <c r="BC54" s="108">
        <f>ROUND(BC55+SUM(BC58:BC63),2)</f>
        <v>0</v>
      </c>
      <c r="BD54" s="110">
        <f>ROUND(BD55+SUM(BD58:BD63),2)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37.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73</v>
      </c>
      <c r="BT55" s="125" t="s">
        <v>81</v>
      </c>
      <c r="BV55" s="125" t="s">
        <v>76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4" customFormat="1" ht="35.25" customHeight="1">
      <c r="A56" s="126" t="s">
        <v>84</v>
      </c>
      <c r="B56" s="65"/>
      <c r="C56" s="127"/>
      <c r="D56" s="127"/>
      <c r="E56" s="128" t="s">
        <v>78</v>
      </c>
      <c r="F56" s="128"/>
      <c r="G56" s="128"/>
      <c r="H56" s="128"/>
      <c r="I56" s="128"/>
      <c r="J56" s="127"/>
      <c r="K56" s="128" t="s">
        <v>79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'SO_102 - Komunikace, zpev...'!J30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'SO_102 - Komunikace, zpev...'!P85</f>
        <v>0</v>
      </c>
      <c r="AV56" s="132">
        <f>'SO_102 - Komunikace, zpev...'!J33</f>
        <v>0</v>
      </c>
      <c r="AW56" s="132">
        <f>'SO_102 - Komunikace, zpev...'!J34</f>
        <v>0</v>
      </c>
      <c r="AX56" s="132">
        <f>'SO_102 - Komunikace, zpev...'!J35</f>
        <v>0</v>
      </c>
      <c r="AY56" s="132">
        <f>'SO_102 - Komunikace, zpev...'!J36</f>
        <v>0</v>
      </c>
      <c r="AZ56" s="132">
        <f>'SO_102 - Komunikace, zpev...'!F33</f>
        <v>0</v>
      </c>
      <c r="BA56" s="132">
        <f>'SO_102 - Komunikace, zpev...'!F34</f>
        <v>0</v>
      </c>
      <c r="BB56" s="132">
        <f>'SO_102 - Komunikace, zpev...'!F35</f>
        <v>0</v>
      </c>
      <c r="BC56" s="132">
        <f>'SO_102 - Komunikace, zpev...'!F36</f>
        <v>0</v>
      </c>
      <c r="BD56" s="134">
        <f>'SO_102 - Komunikace, zpev...'!F37</f>
        <v>0</v>
      </c>
      <c r="BE56" s="4"/>
      <c r="BT56" s="135" t="s">
        <v>83</v>
      </c>
      <c r="BU56" s="135" t="s">
        <v>86</v>
      </c>
      <c r="BV56" s="135" t="s">
        <v>76</v>
      </c>
      <c r="BW56" s="135" t="s">
        <v>82</v>
      </c>
      <c r="BX56" s="135" t="s">
        <v>5</v>
      </c>
      <c r="CL56" s="135" t="s">
        <v>19</v>
      </c>
      <c r="CM56" s="135" t="s">
        <v>83</v>
      </c>
    </row>
    <row r="57" s="4" customFormat="1" ht="23.25" customHeight="1">
      <c r="A57" s="126" t="s">
        <v>84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'SO_102_NV - Náhradní výsadba'!J32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'SO_102_NV - Náhradní výsadba'!P90</f>
        <v>0</v>
      </c>
      <c r="AV57" s="132">
        <f>'SO_102_NV - Náhradní výsadba'!J35</f>
        <v>0</v>
      </c>
      <c r="AW57" s="132">
        <f>'SO_102_NV - Náhradní výsadba'!J36</f>
        <v>0</v>
      </c>
      <c r="AX57" s="132">
        <f>'SO_102_NV - Náhradní výsadba'!J37</f>
        <v>0</v>
      </c>
      <c r="AY57" s="132">
        <f>'SO_102_NV - Náhradní výsadba'!J38</f>
        <v>0</v>
      </c>
      <c r="AZ57" s="132">
        <f>'SO_102_NV - Náhradní výsadba'!F35</f>
        <v>0</v>
      </c>
      <c r="BA57" s="132">
        <f>'SO_102_NV - Náhradní výsadba'!F36</f>
        <v>0</v>
      </c>
      <c r="BB57" s="132">
        <f>'SO_102_NV - Náhradní výsadba'!F37</f>
        <v>0</v>
      </c>
      <c r="BC57" s="132">
        <f>'SO_102_NV - Náhradní výsadba'!F38</f>
        <v>0</v>
      </c>
      <c r="BD57" s="134">
        <f>'SO_102_NV - Náhradní výsadba'!F39</f>
        <v>0</v>
      </c>
      <c r="BE57" s="4"/>
      <c r="BT57" s="135" t="s">
        <v>83</v>
      </c>
      <c r="BV57" s="135" t="s">
        <v>76</v>
      </c>
      <c r="BW57" s="135" t="s">
        <v>89</v>
      </c>
      <c r="BX57" s="135" t="s">
        <v>82</v>
      </c>
      <c r="CL57" s="135" t="s">
        <v>19</v>
      </c>
    </row>
    <row r="58" s="7" customFormat="1" ht="16.5" customHeight="1">
      <c r="A58" s="126" t="s">
        <v>84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8">
        <f>'SO_301 - Vodovod a vodovo...'!J30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'SO_301 - Vodovod a vodovo...'!P89</f>
        <v>0</v>
      </c>
      <c r="AV58" s="122">
        <f>'SO_301 - Vodovod a vodovo...'!J33</f>
        <v>0</v>
      </c>
      <c r="AW58" s="122">
        <f>'SO_301 - Vodovod a vodovo...'!J34</f>
        <v>0</v>
      </c>
      <c r="AX58" s="122">
        <f>'SO_301 - Vodovod a vodovo...'!J35</f>
        <v>0</v>
      </c>
      <c r="AY58" s="122">
        <f>'SO_301 - Vodovod a vodovo...'!J36</f>
        <v>0</v>
      </c>
      <c r="AZ58" s="122">
        <f>'SO_301 - Vodovod a vodovo...'!F33</f>
        <v>0</v>
      </c>
      <c r="BA58" s="122">
        <f>'SO_301 - Vodovod a vodovo...'!F34</f>
        <v>0</v>
      </c>
      <c r="BB58" s="122">
        <f>'SO_301 - Vodovod a vodovo...'!F35</f>
        <v>0</v>
      </c>
      <c r="BC58" s="122">
        <f>'SO_301 - Vodovod a vodovo...'!F36</f>
        <v>0</v>
      </c>
      <c r="BD58" s="124">
        <f>'SO_301 - Vodovod a vodovo...'!F37</f>
        <v>0</v>
      </c>
      <c r="BE58" s="7"/>
      <c r="BT58" s="125" t="s">
        <v>81</v>
      </c>
      <c r="BV58" s="125" t="s">
        <v>76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7" customFormat="1" ht="16.5" customHeight="1">
      <c r="A59" s="126" t="s">
        <v>84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8">
        <f>'SO_302 - Jednotná kanaliz...'!J30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80</v>
      </c>
      <c r="AR59" s="120"/>
      <c r="AS59" s="121">
        <v>0</v>
      </c>
      <c r="AT59" s="122">
        <f>ROUND(SUM(AV59:AW59),2)</f>
        <v>0</v>
      </c>
      <c r="AU59" s="123">
        <f>'SO_302 - Jednotná kanaliz...'!P90</f>
        <v>0</v>
      </c>
      <c r="AV59" s="122">
        <f>'SO_302 - Jednotná kanaliz...'!J33</f>
        <v>0</v>
      </c>
      <c r="AW59" s="122">
        <f>'SO_302 - Jednotná kanaliz...'!J34</f>
        <v>0</v>
      </c>
      <c r="AX59" s="122">
        <f>'SO_302 - Jednotná kanaliz...'!J35</f>
        <v>0</v>
      </c>
      <c r="AY59" s="122">
        <f>'SO_302 - Jednotná kanaliz...'!J36</f>
        <v>0</v>
      </c>
      <c r="AZ59" s="122">
        <f>'SO_302 - Jednotná kanaliz...'!F33</f>
        <v>0</v>
      </c>
      <c r="BA59" s="122">
        <f>'SO_302 - Jednotná kanaliz...'!F34</f>
        <v>0</v>
      </c>
      <c r="BB59" s="122">
        <f>'SO_302 - Jednotná kanaliz...'!F35</f>
        <v>0</v>
      </c>
      <c r="BC59" s="122">
        <f>'SO_302 - Jednotná kanaliz...'!F36</f>
        <v>0</v>
      </c>
      <c r="BD59" s="124">
        <f>'SO_302 - Jednotná kanaliz...'!F37</f>
        <v>0</v>
      </c>
      <c r="BE59" s="7"/>
      <c r="BT59" s="125" t="s">
        <v>81</v>
      </c>
      <c r="BV59" s="125" t="s">
        <v>76</v>
      </c>
      <c r="BW59" s="125" t="s">
        <v>95</v>
      </c>
      <c r="BX59" s="125" t="s">
        <v>5</v>
      </c>
      <c r="CL59" s="125" t="s">
        <v>19</v>
      </c>
      <c r="CM59" s="125" t="s">
        <v>83</v>
      </c>
    </row>
    <row r="60" s="7" customFormat="1" ht="16.5" customHeight="1">
      <c r="A60" s="126" t="s">
        <v>84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'SO_303 - Dešťová kanaliza...'!J30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80</v>
      </c>
      <c r="AR60" s="120"/>
      <c r="AS60" s="121">
        <v>0</v>
      </c>
      <c r="AT60" s="122">
        <f>ROUND(SUM(AV60:AW60),2)</f>
        <v>0</v>
      </c>
      <c r="AU60" s="123">
        <f>'SO_303 - Dešťová kanaliza...'!P92</f>
        <v>0</v>
      </c>
      <c r="AV60" s="122">
        <f>'SO_303 - Dešťová kanaliza...'!J33</f>
        <v>0</v>
      </c>
      <c r="AW60" s="122">
        <f>'SO_303 - Dešťová kanaliza...'!J34</f>
        <v>0</v>
      </c>
      <c r="AX60" s="122">
        <f>'SO_303 - Dešťová kanaliza...'!J35</f>
        <v>0</v>
      </c>
      <c r="AY60" s="122">
        <f>'SO_303 - Dešťová kanaliza...'!J36</f>
        <v>0</v>
      </c>
      <c r="AZ60" s="122">
        <f>'SO_303 - Dešťová kanaliza...'!F33</f>
        <v>0</v>
      </c>
      <c r="BA60" s="122">
        <f>'SO_303 - Dešťová kanaliza...'!F34</f>
        <v>0</v>
      </c>
      <c r="BB60" s="122">
        <f>'SO_303 - Dešťová kanaliza...'!F35</f>
        <v>0</v>
      </c>
      <c r="BC60" s="122">
        <f>'SO_303 - Dešťová kanaliza...'!F36</f>
        <v>0</v>
      </c>
      <c r="BD60" s="124">
        <f>'SO_303 - Dešťová kanaliza...'!F37</f>
        <v>0</v>
      </c>
      <c r="BE60" s="7"/>
      <c r="BT60" s="125" t="s">
        <v>81</v>
      </c>
      <c r="BV60" s="125" t="s">
        <v>76</v>
      </c>
      <c r="BW60" s="125" t="s">
        <v>98</v>
      </c>
      <c r="BX60" s="125" t="s">
        <v>5</v>
      </c>
      <c r="CL60" s="125" t="s">
        <v>19</v>
      </c>
      <c r="CM60" s="125" t="s">
        <v>83</v>
      </c>
    </row>
    <row r="61" s="7" customFormat="1" ht="16.5" customHeight="1">
      <c r="A61" s="126" t="s">
        <v>84</v>
      </c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8">
        <f>'SO_401 - Veřejné osvětlení'!J30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80</v>
      </c>
      <c r="AR61" s="120"/>
      <c r="AS61" s="121">
        <v>0</v>
      </c>
      <c r="AT61" s="122">
        <f>ROUND(SUM(AV61:AW61),2)</f>
        <v>0</v>
      </c>
      <c r="AU61" s="123">
        <f>'SO_401 - Veřejné osvětlení'!P84</f>
        <v>0</v>
      </c>
      <c r="AV61" s="122">
        <f>'SO_401 - Veřejné osvětlení'!J33</f>
        <v>0</v>
      </c>
      <c r="AW61" s="122">
        <f>'SO_401 - Veřejné osvětlení'!J34</f>
        <v>0</v>
      </c>
      <c r="AX61" s="122">
        <f>'SO_401 - Veřejné osvětlení'!J35</f>
        <v>0</v>
      </c>
      <c r="AY61" s="122">
        <f>'SO_401 - Veřejné osvětlení'!J36</f>
        <v>0</v>
      </c>
      <c r="AZ61" s="122">
        <f>'SO_401 - Veřejné osvětlení'!F33</f>
        <v>0</v>
      </c>
      <c r="BA61" s="122">
        <f>'SO_401 - Veřejné osvětlení'!F34</f>
        <v>0</v>
      </c>
      <c r="BB61" s="122">
        <f>'SO_401 - Veřejné osvětlení'!F35</f>
        <v>0</v>
      </c>
      <c r="BC61" s="122">
        <f>'SO_401 - Veřejné osvětlení'!F36</f>
        <v>0</v>
      </c>
      <c r="BD61" s="124">
        <f>'SO_401 - Veřejné osvětlení'!F37</f>
        <v>0</v>
      </c>
      <c r="BE61" s="7"/>
      <c r="BT61" s="125" t="s">
        <v>81</v>
      </c>
      <c r="BV61" s="125" t="s">
        <v>76</v>
      </c>
      <c r="BW61" s="125" t="s">
        <v>101</v>
      </c>
      <c r="BX61" s="125" t="s">
        <v>5</v>
      </c>
      <c r="CL61" s="125" t="s">
        <v>19</v>
      </c>
      <c r="CM61" s="125" t="s">
        <v>83</v>
      </c>
    </row>
    <row r="62" s="7" customFormat="1" ht="16.5" customHeight="1">
      <c r="A62" s="126" t="s">
        <v>84</v>
      </c>
      <c r="B62" s="113"/>
      <c r="C62" s="114"/>
      <c r="D62" s="115" t="s">
        <v>102</v>
      </c>
      <c r="E62" s="115"/>
      <c r="F62" s="115"/>
      <c r="G62" s="115"/>
      <c r="H62" s="115"/>
      <c r="I62" s="116"/>
      <c r="J62" s="115" t="s">
        <v>103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8">
        <f>'SO_701 - Kontejnerové pří...'!J30</f>
        <v>0</v>
      </c>
      <c r="AH62" s="116"/>
      <c r="AI62" s="116"/>
      <c r="AJ62" s="116"/>
      <c r="AK62" s="116"/>
      <c r="AL62" s="116"/>
      <c r="AM62" s="116"/>
      <c r="AN62" s="118">
        <f>SUM(AG62,AT62)</f>
        <v>0</v>
      </c>
      <c r="AO62" s="116"/>
      <c r="AP62" s="116"/>
      <c r="AQ62" s="119" t="s">
        <v>80</v>
      </c>
      <c r="AR62" s="120"/>
      <c r="AS62" s="121">
        <v>0</v>
      </c>
      <c r="AT62" s="122">
        <f>ROUND(SUM(AV62:AW62),2)</f>
        <v>0</v>
      </c>
      <c r="AU62" s="123">
        <f>'SO_701 - Kontejnerové pří...'!P84</f>
        <v>0</v>
      </c>
      <c r="AV62" s="122">
        <f>'SO_701 - Kontejnerové pří...'!J33</f>
        <v>0</v>
      </c>
      <c r="AW62" s="122">
        <f>'SO_701 - Kontejnerové pří...'!J34</f>
        <v>0</v>
      </c>
      <c r="AX62" s="122">
        <f>'SO_701 - Kontejnerové pří...'!J35</f>
        <v>0</v>
      </c>
      <c r="AY62" s="122">
        <f>'SO_701 - Kontejnerové pří...'!J36</f>
        <v>0</v>
      </c>
      <c r="AZ62" s="122">
        <f>'SO_701 - Kontejnerové pří...'!F33</f>
        <v>0</v>
      </c>
      <c r="BA62" s="122">
        <f>'SO_701 - Kontejnerové pří...'!F34</f>
        <v>0</v>
      </c>
      <c r="BB62" s="122">
        <f>'SO_701 - Kontejnerové pří...'!F35</f>
        <v>0</v>
      </c>
      <c r="BC62" s="122">
        <f>'SO_701 - Kontejnerové pří...'!F36</f>
        <v>0</v>
      </c>
      <c r="BD62" s="124">
        <f>'SO_701 - Kontejnerové pří...'!F37</f>
        <v>0</v>
      </c>
      <c r="BE62" s="7"/>
      <c r="BT62" s="125" t="s">
        <v>81</v>
      </c>
      <c r="BV62" s="125" t="s">
        <v>76</v>
      </c>
      <c r="BW62" s="125" t="s">
        <v>104</v>
      </c>
      <c r="BX62" s="125" t="s">
        <v>5</v>
      </c>
      <c r="CL62" s="125" t="s">
        <v>19</v>
      </c>
      <c r="CM62" s="125" t="s">
        <v>83</v>
      </c>
    </row>
    <row r="63" s="7" customFormat="1" ht="16.5" customHeight="1">
      <c r="A63" s="126" t="s">
        <v>84</v>
      </c>
      <c r="B63" s="113"/>
      <c r="C63" s="114"/>
      <c r="D63" s="115" t="s">
        <v>105</v>
      </c>
      <c r="E63" s="115"/>
      <c r="F63" s="115"/>
      <c r="G63" s="115"/>
      <c r="H63" s="115"/>
      <c r="I63" s="116"/>
      <c r="J63" s="115" t="s">
        <v>106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8">
        <f>'VON - Vedlejší a ostatní ...'!J30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80</v>
      </c>
      <c r="AR63" s="120"/>
      <c r="AS63" s="136">
        <v>0</v>
      </c>
      <c r="AT63" s="137">
        <f>ROUND(SUM(AV63:AW63),2)</f>
        <v>0</v>
      </c>
      <c r="AU63" s="138">
        <f>'VON - Vedlejší a ostatní ...'!P86</f>
        <v>0</v>
      </c>
      <c r="AV63" s="137">
        <f>'VON - Vedlejší a ostatní ...'!J33</f>
        <v>0</v>
      </c>
      <c r="AW63" s="137">
        <f>'VON - Vedlejší a ostatní ...'!J34</f>
        <v>0</v>
      </c>
      <c r="AX63" s="137">
        <f>'VON - Vedlejší a ostatní ...'!J35</f>
        <v>0</v>
      </c>
      <c r="AY63" s="137">
        <f>'VON - Vedlejší a ostatní ...'!J36</f>
        <v>0</v>
      </c>
      <c r="AZ63" s="137">
        <f>'VON - Vedlejší a ostatní ...'!F33</f>
        <v>0</v>
      </c>
      <c r="BA63" s="137">
        <f>'VON - Vedlejší a ostatní ...'!F34</f>
        <v>0</v>
      </c>
      <c r="BB63" s="137">
        <f>'VON - Vedlejší a ostatní ...'!F35</f>
        <v>0</v>
      </c>
      <c r="BC63" s="137">
        <f>'VON - Vedlejší a ostatní ...'!F36</f>
        <v>0</v>
      </c>
      <c r="BD63" s="139">
        <f>'VON - Vedlejší a ostatní ...'!F37</f>
        <v>0</v>
      </c>
      <c r="BE63" s="7"/>
      <c r="BT63" s="125" t="s">
        <v>81</v>
      </c>
      <c r="BV63" s="125" t="s">
        <v>76</v>
      </c>
      <c r="BW63" s="125" t="s">
        <v>107</v>
      </c>
      <c r="BX63" s="125" t="s">
        <v>5</v>
      </c>
      <c r="CL63" s="125" t="s">
        <v>19</v>
      </c>
      <c r="CM63" s="125" t="s">
        <v>83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R1Vk77pVlM9gMog+EbcheMBtZ1GjncfD3qqz3g8XQs+NG7dJA7Tw2ZYYa8gR8tpa5sI6HPMbuUMM13dkwK+OPA==" hashValue="SeFDDGsW27uSIXbljWqpr7rNkKPpAx2CGAHFSCXCWfWtcnV+ofo7v35id6HiONvEh3PKepZou1XFTdtRyprGNg==" algorithmName="SHA-512" password="CA9C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_102 - Komunikace, zpev...'!C2" display="/"/>
    <hyperlink ref="A57" location="'SO_102_NV - Náhradní výsadba'!C2" display="/"/>
    <hyperlink ref="A58" location="'SO_301 - Vodovod a vodovo...'!C2" display="/"/>
    <hyperlink ref="A59" location="'SO_302 - Jednotná kanaliz...'!C2" display="/"/>
    <hyperlink ref="A60" location="'SO_303 - Dešťová kanaliza...'!C2" display="/"/>
    <hyperlink ref="A61" location="'SO_401 - Veřejné osvětlení'!C2" display="/"/>
    <hyperlink ref="A62" location="'SO_701 - Kontejnerové pří...'!C2" display="/"/>
    <hyperlink ref="A63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2"/>
    </row>
    <row r="4" s="1" customFormat="1" ht="24.96" customHeight="1">
      <c r="B4" s="22"/>
      <c r="C4" s="143" t="s">
        <v>1658</v>
      </c>
      <c r="H4" s="22"/>
    </row>
    <row r="5" s="1" customFormat="1" ht="12" customHeight="1">
      <c r="B5" s="22"/>
      <c r="C5" s="283" t="s">
        <v>13</v>
      </c>
      <c r="D5" s="152" t="s">
        <v>14</v>
      </c>
      <c r="E5" s="1"/>
      <c r="F5" s="1"/>
      <c r="H5" s="22"/>
    </row>
    <row r="6" s="1" customFormat="1" ht="36.96" customHeight="1">
      <c r="B6" s="22"/>
      <c r="C6" s="284" t="s">
        <v>16</v>
      </c>
      <c r="D6" s="285" t="s">
        <v>17</v>
      </c>
      <c r="E6" s="1"/>
      <c r="F6" s="1"/>
      <c r="H6" s="22"/>
    </row>
    <row r="7" s="1" customFormat="1" ht="16.5" customHeight="1">
      <c r="B7" s="22"/>
      <c r="C7" s="145" t="s">
        <v>23</v>
      </c>
      <c r="D7" s="149" t="str">
        <f>'Rekapitulace stavby'!AN8</f>
        <v>10. 2. 2024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8"/>
      <c r="B9" s="286"/>
      <c r="C9" s="287" t="s">
        <v>55</v>
      </c>
      <c r="D9" s="288" t="s">
        <v>56</v>
      </c>
      <c r="E9" s="288" t="s">
        <v>177</v>
      </c>
      <c r="F9" s="289" t="s">
        <v>1659</v>
      </c>
      <c r="G9" s="188"/>
      <c r="H9" s="286"/>
    </row>
    <row r="10" s="2" customFormat="1" ht="26.4" customHeight="1">
      <c r="A10" s="40"/>
      <c r="B10" s="46"/>
      <c r="C10" s="290" t="s">
        <v>1660</v>
      </c>
      <c r="D10" s="290" t="s">
        <v>79</v>
      </c>
      <c r="E10" s="40"/>
      <c r="F10" s="40"/>
      <c r="G10" s="40"/>
      <c r="H10" s="46"/>
    </row>
    <row r="11" s="2" customFormat="1" ht="16.8" customHeight="1">
      <c r="A11" s="40"/>
      <c r="B11" s="46"/>
      <c r="C11" s="291" t="s">
        <v>108</v>
      </c>
      <c r="D11" s="292" t="s">
        <v>109</v>
      </c>
      <c r="E11" s="293" t="s">
        <v>110</v>
      </c>
      <c r="F11" s="294">
        <v>103</v>
      </c>
      <c r="G11" s="40"/>
      <c r="H11" s="46"/>
    </row>
    <row r="12" s="2" customFormat="1" ht="16.8" customHeight="1">
      <c r="A12" s="40"/>
      <c r="B12" s="46"/>
      <c r="C12" s="295" t="s">
        <v>19</v>
      </c>
      <c r="D12" s="295" t="s">
        <v>111</v>
      </c>
      <c r="E12" s="19" t="s">
        <v>19</v>
      </c>
      <c r="F12" s="296">
        <v>103</v>
      </c>
      <c r="G12" s="40"/>
      <c r="H12" s="46"/>
    </row>
    <row r="13" s="2" customFormat="1" ht="16.8" customHeight="1">
      <c r="A13" s="40"/>
      <c r="B13" s="46"/>
      <c r="C13" s="297" t="s">
        <v>1661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5" t="s">
        <v>479</v>
      </c>
      <c r="D14" s="295" t="s">
        <v>480</v>
      </c>
      <c r="E14" s="19" t="s">
        <v>110</v>
      </c>
      <c r="F14" s="296">
        <v>837</v>
      </c>
      <c r="G14" s="40"/>
      <c r="H14" s="46"/>
    </row>
    <row r="15" s="2" customFormat="1" ht="16.8" customHeight="1">
      <c r="A15" s="40"/>
      <c r="B15" s="46"/>
      <c r="C15" s="295" t="s">
        <v>486</v>
      </c>
      <c r="D15" s="295" t="s">
        <v>487</v>
      </c>
      <c r="E15" s="19" t="s">
        <v>110</v>
      </c>
      <c r="F15" s="296">
        <v>226.63900000000001</v>
      </c>
      <c r="G15" s="40"/>
      <c r="H15" s="46"/>
    </row>
    <row r="16" s="2" customFormat="1" ht="16.8" customHeight="1">
      <c r="A16" s="40"/>
      <c r="B16" s="46"/>
      <c r="C16" s="291" t="s">
        <v>113</v>
      </c>
      <c r="D16" s="292" t="s">
        <v>114</v>
      </c>
      <c r="E16" s="293" t="s">
        <v>110</v>
      </c>
      <c r="F16" s="294">
        <v>401</v>
      </c>
      <c r="G16" s="40"/>
      <c r="H16" s="46"/>
    </row>
    <row r="17" s="2" customFormat="1" ht="16.8" customHeight="1">
      <c r="A17" s="40"/>
      <c r="B17" s="46"/>
      <c r="C17" s="295" t="s">
        <v>19</v>
      </c>
      <c r="D17" s="295" t="s">
        <v>115</v>
      </c>
      <c r="E17" s="19" t="s">
        <v>19</v>
      </c>
      <c r="F17" s="296">
        <v>401</v>
      </c>
      <c r="G17" s="40"/>
      <c r="H17" s="46"/>
    </row>
    <row r="18" s="2" customFormat="1" ht="16.8" customHeight="1">
      <c r="A18" s="40"/>
      <c r="B18" s="46"/>
      <c r="C18" s="297" t="s">
        <v>1661</v>
      </c>
      <c r="D18" s="40"/>
      <c r="E18" s="40"/>
      <c r="F18" s="40"/>
      <c r="G18" s="40"/>
      <c r="H18" s="46"/>
    </row>
    <row r="19" s="2" customFormat="1" ht="16.8" customHeight="1">
      <c r="A19" s="40"/>
      <c r="B19" s="46"/>
      <c r="C19" s="295" t="s">
        <v>479</v>
      </c>
      <c r="D19" s="295" t="s">
        <v>480</v>
      </c>
      <c r="E19" s="19" t="s">
        <v>110</v>
      </c>
      <c r="F19" s="296">
        <v>837</v>
      </c>
      <c r="G19" s="40"/>
      <c r="H19" s="46"/>
    </row>
    <row r="20" s="2" customFormat="1" ht="16.8" customHeight="1">
      <c r="A20" s="40"/>
      <c r="B20" s="46"/>
      <c r="C20" s="295" t="s">
        <v>496</v>
      </c>
      <c r="D20" s="295" t="s">
        <v>497</v>
      </c>
      <c r="E20" s="19" t="s">
        <v>110</v>
      </c>
      <c r="F20" s="296">
        <v>605.84500000000003</v>
      </c>
      <c r="G20" s="40"/>
      <c r="H20" s="46"/>
    </row>
    <row r="21" s="2" customFormat="1" ht="16.8" customHeight="1">
      <c r="A21" s="40"/>
      <c r="B21" s="46"/>
      <c r="C21" s="291" t="s">
        <v>117</v>
      </c>
      <c r="D21" s="292" t="s">
        <v>118</v>
      </c>
      <c r="E21" s="293" t="s">
        <v>110</v>
      </c>
      <c r="F21" s="294">
        <v>120</v>
      </c>
      <c r="G21" s="40"/>
      <c r="H21" s="46"/>
    </row>
    <row r="22" s="2" customFormat="1" ht="16.8" customHeight="1">
      <c r="A22" s="40"/>
      <c r="B22" s="46"/>
      <c r="C22" s="295" t="s">
        <v>19</v>
      </c>
      <c r="D22" s="295" t="s">
        <v>119</v>
      </c>
      <c r="E22" s="19" t="s">
        <v>19</v>
      </c>
      <c r="F22" s="296">
        <v>120</v>
      </c>
      <c r="G22" s="40"/>
      <c r="H22" s="46"/>
    </row>
    <row r="23" s="2" customFormat="1" ht="16.8" customHeight="1">
      <c r="A23" s="40"/>
      <c r="B23" s="46"/>
      <c r="C23" s="297" t="s">
        <v>1661</v>
      </c>
      <c r="D23" s="40"/>
      <c r="E23" s="40"/>
      <c r="F23" s="40"/>
      <c r="G23" s="40"/>
      <c r="H23" s="46"/>
    </row>
    <row r="24" s="2" customFormat="1" ht="16.8" customHeight="1">
      <c r="A24" s="40"/>
      <c r="B24" s="46"/>
      <c r="C24" s="295" t="s">
        <v>479</v>
      </c>
      <c r="D24" s="295" t="s">
        <v>480</v>
      </c>
      <c r="E24" s="19" t="s">
        <v>110</v>
      </c>
      <c r="F24" s="296">
        <v>837</v>
      </c>
      <c r="G24" s="40"/>
      <c r="H24" s="46"/>
    </row>
    <row r="25" s="2" customFormat="1" ht="16.8" customHeight="1">
      <c r="A25" s="40"/>
      <c r="B25" s="46"/>
      <c r="C25" s="295" t="s">
        <v>496</v>
      </c>
      <c r="D25" s="295" t="s">
        <v>497</v>
      </c>
      <c r="E25" s="19" t="s">
        <v>110</v>
      </c>
      <c r="F25" s="296">
        <v>605.84500000000003</v>
      </c>
      <c r="G25" s="40"/>
      <c r="H25" s="46"/>
    </row>
    <row r="26" s="2" customFormat="1" ht="16.8" customHeight="1">
      <c r="A26" s="40"/>
      <c r="B26" s="46"/>
      <c r="C26" s="291" t="s">
        <v>120</v>
      </c>
      <c r="D26" s="292" t="s">
        <v>121</v>
      </c>
      <c r="E26" s="293" t="s">
        <v>110</v>
      </c>
      <c r="F26" s="294">
        <v>28</v>
      </c>
      <c r="G26" s="40"/>
      <c r="H26" s="46"/>
    </row>
    <row r="27" s="2" customFormat="1" ht="16.8" customHeight="1">
      <c r="A27" s="40"/>
      <c r="B27" s="46"/>
      <c r="C27" s="295" t="s">
        <v>19</v>
      </c>
      <c r="D27" s="295" t="s">
        <v>122</v>
      </c>
      <c r="E27" s="19" t="s">
        <v>19</v>
      </c>
      <c r="F27" s="296">
        <v>28</v>
      </c>
      <c r="G27" s="40"/>
      <c r="H27" s="46"/>
    </row>
    <row r="28" s="2" customFormat="1" ht="16.8" customHeight="1">
      <c r="A28" s="40"/>
      <c r="B28" s="46"/>
      <c r="C28" s="297" t="s">
        <v>1661</v>
      </c>
      <c r="D28" s="40"/>
      <c r="E28" s="40"/>
      <c r="F28" s="40"/>
      <c r="G28" s="40"/>
      <c r="H28" s="46"/>
    </row>
    <row r="29" s="2" customFormat="1" ht="16.8" customHeight="1">
      <c r="A29" s="40"/>
      <c r="B29" s="46"/>
      <c r="C29" s="295" t="s">
        <v>518</v>
      </c>
      <c r="D29" s="295" t="s">
        <v>519</v>
      </c>
      <c r="E29" s="19" t="s">
        <v>110</v>
      </c>
      <c r="F29" s="296">
        <v>394</v>
      </c>
      <c r="G29" s="40"/>
      <c r="H29" s="46"/>
    </row>
    <row r="30" s="2" customFormat="1" ht="16.8" customHeight="1">
      <c r="A30" s="40"/>
      <c r="B30" s="46"/>
      <c r="C30" s="295" t="s">
        <v>525</v>
      </c>
      <c r="D30" s="295" t="s">
        <v>526</v>
      </c>
      <c r="E30" s="19" t="s">
        <v>110</v>
      </c>
      <c r="F30" s="296">
        <v>401.88</v>
      </c>
      <c r="G30" s="40"/>
      <c r="H30" s="46"/>
    </row>
    <row r="31" s="2" customFormat="1" ht="16.8" customHeight="1">
      <c r="A31" s="40"/>
      <c r="B31" s="46"/>
      <c r="C31" s="291" t="s">
        <v>123</v>
      </c>
      <c r="D31" s="292" t="s">
        <v>124</v>
      </c>
      <c r="E31" s="293" t="s">
        <v>110</v>
      </c>
      <c r="F31" s="294">
        <v>366</v>
      </c>
      <c r="G31" s="40"/>
      <c r="H31" s="46"/>
    </row>
    <row r="32" s="2" customFormat="1" ht="16.8" customHeight="1">
      <c r="A32" s="40"/>
      <c r="B32" s="46"/>
      <c r="C32" s="295" t="s">
        <v>19</v>
      </c>
      <c r="D32" s="295" t="s">
        <v>125</v>
      </c>
      <c r="E32" s="19" t="s">
        <v>19</v>
      </c>
      <c r="F32" s="296">
        <v>366</v>
      </c>
      <c r="G32" s="40"/>
      <c r="H32" s="46"/>
    </row>
    <row r="33" s="2" customFormat="1" ht="16.8" customHeight="1">
      <c r="A33" s="40"/>
      <c r="B33" s="46"/>
      <c r="C33" s="297" t="s">
        <v>1661</v>
      </c>
      <c r="D33" s="40"/>
      <c r="E33" s="40"/>
      <c r="F33" s="40"/>
      <c r="G33" s="40"/>
      <c r="H33" s="46"/>
    </row>
    <row r="34" s="2" customFormat="1" ht="16.8" customHeight="1">
      <c r="A34" s="40"/>
      <c r="B34" s="46"/>
      <c r="C34" s="295" t="s">
        <v>518</v>
      </c>
      <c r="D34" s="295" t="s">
        <v>519</v>
      </c>
      <c r="E34" s="19" t="s">
        <v>110</v>
      </c>
      <c r="F34" s="296">
        <v>394</v>
      </c>
      <c r="G34" s="40"/>
      <c r="H34" s="46"/>
    </row>
    <row r="35" s="2" customFormat="1" ht="16.8" customHeight="1">
      <c r="A35" s="40"/>
      <c r="B35" s="46"/>
      <c r="C35" s="295" t="s">
        <v>525</v>
      </c>
      <c r="D35" s="295" t="s">
        <v>526</v>
      </c>
      <c r="E35" s="19" t="s">
        <v>110</v>
      </c>
      <c r="F35" s="296">
        <v>401.88</v>
      </c>
      <c r="G35" s="40"/>
      <c r="H35" s="46"/>
    </row>
    <row r="36" s="2" customFormat="1" ht="16.8" customHeight="1">
      <c r="A36" s="40"/>
      <c r="B36" s="46"/>
      <c r="C36" s="291" t="s">
        <v>126</v>
      </c>
      <c r="D36" s="292" t="s">
        <v>127</v>
      </c>
      <c r="E36" s="293" t="s">
        <v>110</v>
      </c>
      <c r="F36" s="294">
        <v>193</v>
      </c>
      <c r="G36" s="40"/>
      <c r="H36" s="46"/>
    </row>
    <row r="37" s="2" customFormat="1" ht="16.8" customHeight="1">
      <c r="A37" s="40"/>
      <c r="B37" s="46"/>
      <c r="C37" s="295" t="s">
        <v>19</v>
      </c>
      <c r="D37" s="295" t="s">
        <v>128</v>
      </c>
      <c r="E37" s="19" t="s">
        <v>19</v>
      </c>
      <c r="F37" s="296">
        <v>193</v>
      </c>
      <c r="G37" s="40"/>
      <c r="H37" s="46"/>
    </row>
    <row r="38" s="2" customFormat="1" ht="16.8" customHeight="1">
      <c r="A38" s="40"/>
      <c r="B38" s="46"/>
      <c r="C38" s="297" t="s">
        <v>1661</v>
      </c>
      <c r="D38" s="40"/>
      <c r="E38" s="40"/>
      <c r="F38" s="40"/>
      <c r="G38" s="40"/>
      <c r="H38" s="46"/>
    </row>
    <row r="39" s="2" customFormat="1" ht="16.8" customHeight="1">
      <c r="A39" s="40"/>
      <c r="B39" s="46"/>
      <c r="C39" s="295" t="s">
        <v>479</v>
      </c>
      <c r="D39" s="295" t="s">
        <v>480</v>
      </c>
      <c r="E39" s="19" t="s">
        <v>110</v>
      </c>
      <c r="F39" s="296">
        <v>837</v>
      </c>
      <c r="G39" s="40"/>
      <c r="H39" s="46"/>
    </row>
    <row r="40" s="2" customFormat="1" ht="16.8" customHeight="1">
      <c r="A40" s="40"/>
      <c r="B40" s="46"/>
      <c r="C40" s="295" t="s">
        <v>496</v>
      </c>
      <c r="D40" s="295" t="s">
        <v>497</v>
      </c>
      <c r="E40" s="19" t="s">
        <v>110</v>
      </c>
      <c r="F40" s="296">
        <v>605.84500000000003</v>
      </c>
      <c r="G40" s="40"/>
      <c r="H40" s="46"/>
    </row>
    <row r="41" s="2" customFormat="1" ht="16.8" customHeight="1">
      <c r="A41" s="40"/>
      <c r="B41" s="46"/>
      <c r="C41" s="295" t="s">
        <v>486</v>
      </c>
      <c r="D41" s="295" t="s">
        <v>487</v>
      </c>
      <c r="E41" s="19" t="s">
        <v>110</v>
      </c>
      <c r="F41" s="296">
        <v>226.63900000000001</v>
      </c>
      <c r="G41" s="40"/>
      <c r="H41" s="46"/>
    </row>
    <row r="42" s="2" customFormat="1" ht="16.8" customHeight="1">
      <c r="A42" s="40"/>
      <c r="B42" s="46"/>
      <c r="C42" s="291" t="s">
        <v>130</v>
      </c>
      <c r="D42" s="292" t="s">
        <v>131</v>
      </c>
      <c r="E42" s="293" t="s">
        <v>132</v>
      </c>
      <c r="F42" s="294">
        <v>1492.6700000000001</v>
      </c>
      <c r="G42" s="40"/>
      <c r="H42" s="46"/>
    </row>
    <row r="43" s="2" customFormat="1" ht="16.8" customHeight="1">
      <c r="A43" s="40"/>
      <c r="B43" s="46"/>
      <c r="C43" s="295" t="s">
        <v>19</v>
      </c>
      <c r="D43" s="295" t="s">
        <v>133</v>
      </c>
      <c r="E43" s="19" t="s">
        <v>19</v>
      </c>
      <c r="F43" s="296">
        <v>1492.6700000000001</v>
      </c>
      <c r="G43" s="40"/>
      <c r="H43" s="46"/>
    </row>
    <row r="44" s="2" customFormat="1" ht="16.8" customHeight="1">
      <c r="A44" s="40"/>
      <c r="B44" s="46"/>
      <c r="C44" s="295" t="s">
        <v>19</v>
      </c>
      <c r="D44" s="295" t="s">
        <v>217</v>
      </c>
      <c r="E44" s="19" t="s">
        <v>19</v>
      </c>
      <c r="F44" s="296">
        <v>1492.6700000000001</v>
      </c>
      <c r="G44" s="40"/>
      <c r="H44" s="46"/>
    </row>
    <row r="45" s="2" customFormat="1" ht="16.8" customHeight="1">
      <c r="A45" s="40"/>
      <c r="B45" s="46"/>
      <c r="C45" s="297" t="s">
        <v>1661</v>
      </c>
      <c r="D45" s="40"/>
      <c r="E45" s="40"/>
      <c r="F45" s="40"/>
      <c r="G45" s="40"/>
      <c r="H45" s="46"/>
    </row>
    <row r="46" s="2" customFormat="1" ht="16.8" customHeight="1">
      <c r="A46" s="40"/>
      <c r="B46" s="46"/>
      <c r="C46" s="295" t="s">
        <v>231</v>
      </c>
      <c r="D46" s="295" t="s">
        <v>232</v>
      </c>
      <c r="E46" s="19" t="s">
        <v>233</v>
      </c>
      <c r="F46" s="296">
        <v>1597.502</v>
      </c>
      <c r="G46" s="40"/>
      <c r="H46" s="46"/>
    </row>
    <row r="47" s="2" customFormat="1" ht="16.8" customHeight="1">
      <c r="A47" s="40"/>
      <c r="B47" s="46"/>
      <c r="C47" s="295" t="s">
        <v>250</v>
      </c>
      <c r="D47" s="295" t="s">
        <v>251</v>
      </c>
      <c r="E47" s="19" t="s">
        <v>132</v>
      </c>
      <c r="F47" s="296">
        <v>3240.393</v>
      </c>
      <c r="G47" s="40"/>
      <c r="H47" s="46"/>
    </row>
    <row r="48" s="2" customFormat="1" ht="16.8" customHeight="1">
      <c r="A48" s="40"/>
      <c r="B48" s="46"/>
      <c r="C48" s="295" t="s">
        <v>260</v>
      </c>
      <c r="D48" s="295" t="s">
        <v>261</v>
      </c>
      <c r="E48" s="19" t="s">
        <v>132</v>
      </c>
      <c r="F48" s="296">
        <v>3092.3009999999999</v>
      </c>
      <c r="G48" s="40"/>
      <c r="H48" s="46"/>
    </row>
    <row r="49" s="2" customFormat="1" ht="16.8" customHeight="1">
      <c r="A49" s="40"/>
      <c r="B49" s="46"/>
      <c r="C49" s="295" t="s">
        <v>307</v>
      </c>
      <c r="D49" s="295" t="s">
        <v>308</v>
      </c>
      <c r="E49" s="19" t="s">
        <v>132</v>
      </c>
      <c r="F49" s="296">
        <v>2601.4969999999998</v>
      </c>
      <c r="G49" s="40"/>
      <c r="H49" s="46"/>
    </row>
    <row r="50" s="2" customFormat="1" ht="16.8" customHeight="1">
      <c r="A50" s="40"/>
      <c r="B50" s="46"/>
      <c r="C50" s="295" t="s">
        <v>314</v>
      </c>
      <c r="D50" s="295" t="s">
        <v>315</v>
      </c>
      <c r="E50" s="19" t="s">
        <v>132</v>
      </c>
      <c r="F50" s="296">
        <v>3296.6120000000001</v>
      </c>
      <c r="G50" s="40"/>
      <c r="H50" s="46"/>
    </row>
    <row r="51" s="2" customFormat="1" ht="16.8" customHeight="1">
      <c r="A51" s="40"/>
      <c r="B51" s="46"/>
      <c r="C51" s="295" t="s">
        <v>322</v>
      </c>
      <c r="D51" s="295" t="s">
        <v>315</v>
      </c>
      <c r="E51" s="19" t="s">
        <v>132</v>
      </c>
      <c r="F51" s="296">
        <v>1492.6700000000001</v>
      </c>
      <c r="G51" s="40"/>
      <c r="H51" s="46"/>
    </row>
    <row r="52" s="2" customFormat="1" ht="16.8" customHeight="1">
      <c r="A52" s="40"/>
      <c r="B52" s="46"/>
      <c r="C52" s="295" t="s">
        <v>332</v>
      </c>
      <c r="D52" s="295" t="s">
        <v>333</v>
      </c>
      <c r="E52" s="19" t="s">
        <v>132</v>
      </c>
      <c r="F52" s="296">
        <v>1492.6700000000001</v>
      </c>
      <c r="G52" s="40"/>
      <c r="H52" s="46"/>
    </row>
    <row r="53" s="2" customFormat="1" ht="16.8" customHeight="1">
      <c r="A53" s="40"/>
      <c r="B53" s="46"/>
      <c r="C53" s="295" t="s">
        <v>346</v>
      </c>
      <c r="D53" s="295" t="s">
        <v>347</v>
      </c>
      <c r="E53" s="19" t="s">
        <v>132</v>
      </c>
      <c r="F53" s="296">
        <v>1492.6700000000001</v>
      </c>
      <c r="G53" s="40"/>
      <c r="H53" s="46"/>
    </row>
    <row r="54" s="2" customFormat="1" ht="16.8" customHeight="1">
      <c r="A54" s="40"/>
      <c r="B54" s="46"/>
      <c r="C54" s="295" t="s">
        <v>352</v>
      </c>
      <c r="D54" s="295" t="s">
        <v>353</v>
      </c>
      <c r="E54" s="19" t="s">
        <v>132</v>
      </c>
      <c r="F54" s="296">
        <v>1492.6700000000001</v>
      </c>
      <c r="G54" s="40"/>
      <c r="H54" s="46"/>
    </row>
    <row r="55" s="2" customFormat="1" ht="16.8" customHeight="1">
      <c r="A55" s="40"/>
      <c r="B55" s="46"/>
      <c r="C55" s="295" t="s">
        <v>364</v>
      </c>
      <c r="D55" s="295" t="s">
        <v>365</v>
      </c>
      <c r="E55" s="19" t="s">
        <v>132</v>
      </c>
      <c r="F55" s="296">
        <v>1492.6700000000001</v>
      </c>
      <c r="G55" s="40"/>
      <c r="H55" s="46"/>
    </row>
    <row r="56" s="2" customFormat="1" ht="16.8" customHeight="1">
      <c r="A56" s="40"/>
      <c r="B56" s="46"/>
      <c r="C56" s="291" t="s">
        <v>135</v>
      </c>
      <c r="D56" s="292" t="s">
        <v>136</v>
      </c>
      <c r="E56" s="293" t="s">
        <v>132</v>
      </c>
      <c r="F56" s="294">
        <v>305.61900000000003</v>
      </c>
      <c r="G56" s="40"/>
      <c r="H56" s="46"/>
    </row>
    <row r="57" s="2" customFormat="1" ht="16.8" customHeight="1">
      <c r="A57" s="40"/>
      <c r="B57" s="46"/>
      <c r="C57" s="295" t="s">
        <v>19</v>
      </c>
      <c r="D57" s="295" t="s">
        <v>137</v>
      </c>
      <c r="E57" s="19" t="s">
        <v>19</v>
      </c>
      <c r="F57" s="296">
        <v>305.61900000000003</v>
      </c>
      <c r="G57" s="40"/>
      <c r="H57" s="46"/>
    </row>
    <row r="58" s="2" customFormat="1" ht="16.8" customHeight="1">
      <c r="A58" s="40"/>
      <c r="B58" s="46"/>
      <c r="C58" s="297" t="s">
        <v>1661</v>
      </c>
      <c r="D58" s="40"/>
      <c r="E58" s="40"/>
      <c r="F58" s="40"/>
      <c r="G58" s="40"/>
      <c r="H58" s="46"/>
    </row>
    <row r="59" s="2" customFormat="1" ht="16.8" customHeight="1">
      <c r="A59" s="40"/>
      <c r="B59" s="46"/>
      <c r="C59" s="295" t="s">
        <v>231</v>
      </c>
      <c r="D59" s="295" t="s">
        <v>232</v>
      </c>
      <c r="E59" s="19" t="s">
        <v>233</v>
      </c>
      <c r="F59" s="296">
        <v>1597.502</v>
      </c>
      <c r="G59" s="40"/>
      <c r="H59" s="46"/>
    </row>
    <row r="60" s="2" customFormat="1" ht="16.8" customHeight="1">
      <c r="A60" s="40"/>
      <c r="B60" s="46"/>
      <c r="C60" s="295" t="s">
        <v>250</v>
      </c>
      <c r="D60" s="295" t="s">
        <v>251</v>
      </c>
      <c r="E60" s="19" t="s">
        <v>132</v>
      </c>
      <c r="F60" s="296">
        <v>3240.393</v>
      </c>
      <c r="G60" s="40"/>
      <c r="H60" s="46"/>
    </row>
    <row r="61" s="2" customFormat="1" ht="16.8" customHeight="1">
      <c r="A61" s="40"/>
      <c r="B61" s="46"/>
      <c r="C61" s="295" t="s">
        <v>260</v>
      </c>
      <c r="D61" s="295" t="s">
        <v>261</v>
      </c>
      <c r="E61" s="19" t="s">
        <v>132</v>
      </c>
      <c r="F61" s="296">
        <v>3092.3009999999999</v>
      </c>
      <c r="G61" s="40"/>
      <c r="H61" s="46"/>
    </row>
    <row r="62" s="2" customFormat="1" ht="16.8" customHeight="1">
      <c r="A62" s="40"/>
      <c r="B62" s="46"/>
      <c r="C62" s="295" t="s">
        <v>307</v>
      </c>
      <c r="D62" s="295" t="s">
        <v>308</v>
      </c>
      <c r="E62" s="19" t="s">
        <v>132</v>
      </c>
      <c r="F62" s="296">
        <v>2601.4969999999998</v>
      </c>
      <c r="G62" s="40"/>
      <c r="H62" s="46"/>
    </row>
    <row r="63" s="2" customFormat="1" ht="16.8" customHeight="1">
      <c r="A63" s="40"/>
      <c r="B63" s="46"/>
      <c r="C63" s="295" t="s">
        <v>314</v>
      </c>
      <c r="D63" s="295" t="s">
        <v>315</v>
      </c>
      <c r="E63" s="19" t="s">
        <v>132</v>
      </c>
      <c r="F63" s="296">
        <v>3296.6120000000001</v>
      </c>
      <c r="G63" s="40"/>
      <c r="H63" s="46"/>
    </row>
    <row r="64" s="2" customFormat="1" ht="16.8" customHeight="1">
      <c r="A64" s="40"/>
      <c r="B64" s="46"/>
      <c r="C64" s="295" t="s">
        <v>339</v>
      </c>
      <c r="D64" s="295" t="s">
        <v>340</v>
      </c>
      <c r="E64" s="19" t="s">
        <v>132</v>
      </c>
      <c r="F64" s="296">
        <v>1643.691</v>
      </c>
      <c r="G64" s="40"/>
      <c r="H64" s="46"/>
    </row>
    <row r="65" s="2" customFormat="1" ht="16.8" customHeight="1">
      <c r="A65" s="40"/>
      <c r="B65" s="46"/>
      <c r="C65" s="295" t="s">
        <v>403</v>
      </c>
      <c r="D65" s="295" t="s">
        <v>404</v>
      </c>
      <c r="E65" s="19" t="s">
        <v>132</v>
      </c>
      <c r="F65" s="296">
        <v>349.67899999999997</v>
      </c>
      <c r="G65" s="40"/>
      <c r="H65" s="46"/>
    </row>
    <row r="66" s="2" customFormat="1" ht="16.8" customHeight="1">
      <c r="A66" s="40"/>
      <c r="B66" s="46"/>
      <c r="C66" s="295" t="s">
        <v>410</v>
      </c>
      <c r="D66" s="295" t="s">
        <v>411</v>
      </c>
      <c r="E66" s="19" t="s">
        <v>132</v>
      </c>
      <c r="F66" s="296">
        <v>353.17599999999999</v>
      </c>
      <c r="G66" s="40"/>
      <c r="H66" s="46"/>
    </row>
    <row r="67" s="2" customFormat="1" ht="16.8" customHeight="1">
      <c r="A67" s="40"/>
      <c r="B67" s="46"/>
      <c r="C67" s="291" t="s">
        <v>138</v>
      </c>
      <c r="D67" s="292" t="s">
        <v>139</v>
      </c>
      <c r="E67" s="293" t="s">
        <v>132</v>
      </c>
      <c r="F67" s="294">
        <v>36.935000000000002</v>
      </c>
      <c r="G67" s="40"/>
      <c r="H67" s="46"/>
    </row>
    <row r="68" s="2" customFormat="1" ht="16.8" customHeight="1">
      <c r="A68" s="40"/>
      <c r="B68" s="46"/>
      <c r="C68" s="295" t="s">
        <v>19</v>
      </c>
      <c r="D68" s="295" t="s">
        <v>140</v>
      </c>
      <c r="E68" s="19" t="s">
        <v>19</v>
      </c>
      <c r="F68" s="296">
        <v>36.935000000000002</v>
      </c>
      <c r="G68" s="40"/>
      <c r="H68" s="46"/>
    </row>
    <row r="69" s="2" customFormat="1" ht="16.8" customHeight="1">
      <c r="A69" s="40"/>
      <c r="B69" s="46"/>
      <c r="C69" s="297" t="s">
        <v>1661</v>
      </c>
      <c r="D69" s="40"/>
      <c r="E69" s="40"/>
      <c r="F69" s="40"/>
      <c r="G69" s="40"/>
      <c r="H69" s="46"/>
    </row>
    <row r="70" s="2" customFormat="1" ht="16.8" customHeight="1">
      <c r="A70" s="40"/>
      <c r="B70" s="46"/>
      <c r="C70" s="295" t="s">
        <v>231</v>
      </c>
      <c r="D70" s="295" t="s">
        <v>232</v>
      </c>
      <c r="E70" s="19" t="s">
        <v>233</v>
      </c>
      <c r="F70" s="296">
        <v>1597.502</v>
      </c>
      <c r="G70" s="40"/>
      <c r="H70" s="46"/>
    </row>
    <row r="71" s="2" customFormat="1" ht="16.8" customHeight="1">
      <c r="A71" s="40"/>
      <c r="B71" s="46"/>
      <c r="C71" s="295" t="s">
        <v>250</v>
      </c>
      <c r="D71" s="295" t="s">
        <v>251</v>
      </c>
      <c r="E71" s="19" t="s">
        <v>132</v>
      </c>
      <c r="F71" s="296">
        <v>3240.393</v>
      </c>
      <c r="G71" s="40"/>
      <c r="H71" s="46"/>
    </row>
    <row r="72" s="2" customFormat="1" ht="16.8" customHeight="1">
      <c r="A72" s="40"/>
      <c r="B72" s="46"/>
      <c r="C72" s="295" t="s">
        <v>307</v>
      </c>
      <c r="D72" s="295" t="s">
        <v>308</v>
      </c>
      <c r="E72" s="19" t="s">
        <v>132</v>
      </c>
      <c r="F72" s="296">
        <v>2601.4969999999998</v>
      </c>
      <c r="G72" s="40"/>
      <c r="H72" s="46"/>
    </row>
    <row r="73" s="2" customFormat="1" ht="16.8" customHeight="1">
      <c r="A73" s="40"/>
      <c r="B73" s="46"/>
      <c r="C73" s="295" t="s">
        <v>314</v>
      </c>
      <c r="D73" s="295" t="s">
        <v>315</v>
      </c>
      <c r="E73" s="19" t="s">
        <v>132</v>
      </c>
      <c r="F73" s="296">
        <v>3296.6120000000001</v>
      </c>
      <c r="G73" s="40"/>
      <c r="H73" s="46"/>
    </row>
    <row r="74" s="2" customFormat="1" ht="16.8" customHeight="1">
      <c r="A74" s="40"/>
      <c r="B74" s="46"/>
      <c r="C74" s="295" t="s">
        <v>339</v>
      </c>
      <c r="D74" s="295" t="s">
        <v>340</v>
      </c>
      <c r="E74" s="19" t="s">
        <v>132</v>
      </c>
      <c r="F74" s="296">
        <v>1643.691</v>
      </c>
      <c r="G74" s="40"/>
      <c r="H74" s="46"/>
    </row>
    <row r="75" s="2" customFormat="1" ht="16.8" customHeight="1">
      <c r="A75" s="40"/>
      <c r="B75" s="46"/>
      <c r="C75" s="295" t="s">
        <v>386</v>
      </c>
      <c r="D75" s="295" t="s">
        <v>387</v>
      </c>
      <c r="E75" s="19" t="s">
        <v>132</v>
      </c>
      <c r="F75" s="296">
        <v>759.14800000000002</v>
      </c>
      <c r="G75" s="40"/>
      <c r="H75" s="46"/>
    </row>
    <row r="76" s="2" customFormat="1" ht="16.8" customHeight="1">
      <c r="A76" s="40"/>
      <c r="B76" s="46"/>
      <c r="C76" s="295" t="s">
        <v>403</v>
      </c>
      <c r="D76" s="295" t="s">
        <v>404</v>
      </c>
      <c r="E76" s="19" t="s">
        <v>132</v>
      </c>
      <c r="F76" s="296">
        <v>349.67899999999997</v>
      </c>
      <c r="G76" s="40"/>
      <c r="H76" s="46"/>
    </row>
    <row r="77" s="2" customFormat="1" ht="16.8" customHeight="1">
      <c r="A77" s="40"/>
      <c r="B77" s="46"/>
      <c r="C77" s="295" t="s">
        <v>415</v>
      </c>
      <c r="D77" s="295" t="s">
        <v>416</v>
      </c>
      <c r="E77" s="19" t="s">
        <v>132</v>
      </c>
      <c r="F77" s="296">
        <v>44.500999999999998</v>
      </c>
      <c r="G77" s="40"/>
      <c r="H77" s="46"/>
    </row>
    <row r="78" s="2" customFormat="1" ht="16.8" customHeight="1">
      <c r="A78" s="40"/>
      <c r="B78" s="46"/>
      <c r="C78" s="291" t="s">
        <v>141</v>
      </c>
      <c r="D78" s="292" t="s">
        <v>142</v>
      </c>
      <c r="E78" s="293" t="s">
        <v>132</v>
      </c>
      <c r="F78" s="294">
        <v>32</v>
      </c>
      <c r="G78" s="40"/>
      <c r="H78" s="46"/>
    </row>
    <row r="79" s="2" customFormat="1" ht="16.8" customHeight="1">
      <c r="A79" s="40"/>
      <c r="B79" s="46"/>
      <c r="C79" s="295" t="s">
        <v>19</v>
      </c>
      <c r="D79" s="295" t="s">
        <v>143</v>
      </c>
      <c r="E79" s="19" t="s">
        <v>19</v>
      </c>
      <c r="F79" s="296">
        <v>32</v>
      </c>
      <c r="G79" s="40"/>
      <c r="H79" s="46"/>
    </row>
    <row r="80" s="2" customFormat="1" ht="16.8" customHeight="1">
      <c r="A80" s="40"/>
      <c r="B80" s="46"/>
      <c r="C80" s="297" t="s">
        <v>1661</v>
      </c>
      <c r="D80" s="40"/>
      <c r="E80" s="40"/>
      <c r="F80" s="40"/>
      <c r="G80" s="40"/>
      <c r="H80" s="46"/>
    </row>
    <row r="81" s="2" customFormat="1" ht="16.8" customHeight="1">
      <c r="A81" s="40"/>
      <c r="B81" s="46"/>
      <c r="C81" s="295" t="s">
        <v>231</v>
      </c>
      <c r="D81" s="295" t="s">
        <v>232</v>
      </c>
      <c r="E81" s="19" t="s">
        <v>233</v>
      </c>
      <c r="F81" s="296">
        <v>1597.502</v>
      </c>
      <c r="G81" s="40"/>
      <c r="H81" s="46"/>
    </row>
    <row r="82" s="2" customFormat="1" ht="16.8" customHeight="1">
      <c r="A82" s="40"/>
      <c r="B82" s="46"/>
      <c r="C82" s="295" t="s">
        <v>250</v>
      </c>
      <c r="D82" s="295" t="s">
        <v>251</v>
      </c>
      <c r="E82" s="19" t="s">
        <v>132</v>
      </c>
      <c r="F82" s="296">
        <v>3240.393</v>
      </c>
      <c r="G82" s="40"/>
      <c r="H82" s="46"/>
    </row>
    <row r="83" s="2" customFormat="1" ht="16.8" customHeight="1">
      <c r="A83" s="40"/>
      <c r="B83" s="46"/>
      <c r="C83" s="295" t="s">
        <v>260</v>
      </c>
      <c r="D83" s="295" t="s">
        <v>261</v>
      </c>
      <c r="E83" s="19" t="s">
        <v>132</v>
      </c>
      <c r="F83" s="296">
        <v>3092.3009999999999</v>
      </c>
      <c r="G83" s="40"/>
      <c r="H83" s="46"/>
    </row>
    <row r="84" s="2" customFormat="1" ht="16.8" customHeight="1">
      <c r="A84" s="40"/>
      <c r="B84" s="46"/>
      <c r="C84" s="295" t="s">
        <v>307</v>
      </c>
      <c r="D84" s="295" t="s">
        <v>308</v>
      </c>
      <c r="E84" s="19" t="s">
        <v>132</v>
      </c>
      <c r="F84" s="296">
        <v>2601.4969999999998</v>
      </c>
      <c r="G84" s="40"/>
      <c r="H84" s="46"/>
    </row>
    <row r="85" s="2" customFormat="1" ht="16.8" customHeight="1">
      <c r="A85" s="40"/>
      <c r="B85" s="46"/>
      <c r="C85" s="295" t="s">
        <v>314</v>
      </c>
      <c r="D85" s="295" t="s">
        <v>315</v>
      </c>
      <c r="E85" s="19" t="s">
        <v>132</v>
      </c>
      <c r="F85" s="296">
        <v>3296.6120000000001</v>
      </c>
      <c r="G85" s="40"/>
      <c r="H85" s="46"/>
    </row>
    <row r="86" s="2" customFormat="1" ht="16.8" customHeight="1">
      <c r="A86" s="40"/>
      <c r="B86" s="46"/>
      <c r="C86" s="295" t="s">
        <v>339</v>
      </c>
      <c r="D86" s="295" t="s">
        <v>340</v>
      </c>
      <c r="E86" s="19" t="s">
        <v>132</v>
      </c>
      <c r="F86" s="296">
        <v>1643.691</v>
      </c>
      <c r="G86" s="40"/>
      <c r="H86" s="46"/>
    </row>
    <row r="87" s="2" customFormat="1" ht="16.8" customHeight="1">
      <c r="A87" s="40"/>
      <c r="B87" s="46"/>
      <c r="C87" s="295" t="s">
        <v>386</v>
      </c>
      <c r="D87" s="295" t="s">
        <v>387</v>
      </c>
      <c r="E87" s="19" t="s">
        <v>132</v>
      </c>
      <c r="F87" s="296">
        <v>759.14800000000002</v>
      </c>
      <c r="G87" s="40"/>
      <c r="H87" s="46"/>
    </row>
    <row r="88" s="2" customFormat="1" ht="16.8" customHeight="1">
      <c r="A88" s="40"/>
      <c r="B88" s="46"/>
      <c r="C88" s="295" t="s">
        <v>398</v>
      </c>
      <c r="D88" s="295" t="s">
        <v>393</v>
      </c>
      <c r="E88" s="19" t="s">
        <v>132</v>
      </c>
      <c r="F88" s="296">
        <v>33.600000000000001</v>
      </c>
      <c r="G88" s="40"/>
      <c r="H88" s="46"/>
    </row>
    <row r="89" s="2" customFormat="1" ht="16.8" customHeight="1">
      <c r="A89" s="40"/>
      <c r="B89" s="46"/>
      <c r="C89" s="291" t="s">
        <v>144</v>
      </c>
      <c r="D89" s="292" t="s">
        <v>145</v>
      </c>
      <c r="E89" s="293" t="s">
        <v>132</v>
      </c>
      <c r="F89" s="294">
        <v>7.125</v>
      </c>
      <c r="G89" s="40"/>
      <c r="H89" s="46"/>
    </row>
    <row r="90" s="2" customFormat="1" ht="16.8" customHeight="1">
      <c r="A90" s="40"/>
      <c r="B90" s="46"/>
      <c r="C90" s="295" t="s">
        <v>19</v>
      </c>
      <c r="D90" s="295" t="s">
        <v>146</v>
      </c>
      <c r="E90" s="19" t="s">
        <v>19</v>
      </c>
      <c r="F90" s="296">
        <v>7.125</v>
      </c>
      <c r="G90" s="40"/>
      <c r="H90" s="46"/>
    </row>
    <row r="91" s="2" customFormat="1" ht="16.8" customHeight="1">
      <c r="A91" s="40"/>
      <c r="B91" s="46"/>
      <c r="C91" s="297" t="s">
        <v>1661</v>
      </c>
      <c r="D91" s="40"/>
      <c r="E91" s="40"/>
      <c r="F91" s="40"/>
      <c r="G91" s="40"/>
      <c r="H91" s="46"/>
    </row>
    <row r="92" s="2" customFormat="1" ht="16.8" customHeight="1">
      <c r="A92" s="40"/>
      <c r="B92" s="46"/>
      <c r="C92" s="295" t="s">
        <v>231</v>
      </c>
      <c r="D92" s="295" t="s">
        <v>232</v>
      </c>
      <c r="E92" s="19" t="s">
        <v>233</v>
      </c>
      <c r="F92" s="296">
        <v>1597.502</v>
      </c>
      <c r="G92" s="40"/>
      <c r="H92" s="46"/>
    </row>
    <row r="93" s="2" customFormat="1" ht="16.8" customHeight="1">
      <c r="A93" s="40"/>
      <c r="B93" s="46"/>
      <c r="C93" s="295" t="s">
        <v>250</v>
      </c>
      <c r="D93" s="295" t="s">
        <v>251</v>
      </c>
      <c r="E93" s="19" t="s">
        <v>132</v>
      </c>
      <c r="F93" s="296">
        <v>3240.393</v>
      </c>
      <c r="G93" s="40"/>
      <c r="H93" s="46"/>
    </row>
    <row r="94" s="2" customFormat="1" ht="16.8" customHeight="1">
      <c r="A94" s="40"/>
      <c r="B94" s="46"/>
      <c r="C94" s="295" t="s">
        <v>307</v>
      </c>
      <c r="D94" s="295" t="s">
        <v>308</v>
      </c>
      <c r="E94" s="19" t="s">
        <v>132</v>
      </c>
      <c r="F94" s="296">
        <v>2601.4969999999998</v>
      </c>
      <c r="G94" s="40"/>
      <c r="H94" s="46"/>
    </row>
    <row r="95" s="2" customFormat="1" ht="16.8" customHeight="1">
      <c r="A95" s="40"/>
      <c r="B95" s="46"/>
      <c r="C95" s="295" t="s">
        <v>314</v>
      </c>
      <c r="D95" s="295" t="s">
        <v>315</v>
      </c>
      <c r="E95" s="19" t="s">
        <v>132</v>
      </c>
      <c r="F95" s="296">
        <v>3296.6120000000001</v>
      </c>
      <c r="G95" s="40"/>
      <c r="H95" s="46"/>
    </row>
    <row r="96" s="2" customFormat="1" ht="16.8" customHeight="1">
      <c r="A96" s="40"/>
      <c r="B96" s="46"/>
      <c r="C96" s="295" t="s">
        <v>339</v>
      </c>
      <c r="D96" s="295" t="s">
        <v>340</v>
      </c>
      <c r="E96" s="19" t="s">
        <v>132</v>
      </c>
      <c r="F96" s="296">
        <v>1643.691</v>
      </c>
      <c r="G96" s="40"/>
      <c r="H96" s="46"/>
    </row>
    <row r="97" s="2" customFormat="1" ht="16.8" customHeight="1">
      <c r="A97" s="40"/>
      <c r="B97" s="46"/>
      <c r="C97" s="295" t="s">
        <v>386</v>
      </c>
      <c r="D97" s="295" t="s">
        <v>387</v>
      </c>
      <c r="E97" s="19" t="s">
        <v>132</v>
      </c>
      <c r="F97" s="296">
        <v>759.14800000000002</v>
      </c>
      <c r="G97" s="40"/>
      <c r="H97" s="46"/>
    </row>
    <row r="98" s="2" customFormat="1" ht="16.8" customHeight="1">
      <c r="A98" s="40"/>
      <c r="B98" s="46"/>
      <c r="C98" s="295" t="s">
        <v>403</v>
      </c>
      <c r="D98" s="295" t="s">
        <v>404</v>
      </c>
      <c r="E98" s="19" t="s">
        <v>132</v>
      </c>
      <c r="F98" s="296">
        <v>349.67899999999997</v>
      </c>
      <c r="G98" s="40"/>
      <c r="H98" s="46"/>
    </row>
    <row r="99" s="2" customFormat="1" ht="16.8" customHeight="1">
      <c r="A99" s="40"/>
      <c r="B99" s="46"/>
      <c r="C99" s="295" t="s">
        <v>415</v>
      </c>
      <c r="D99" s="295" t="s">
        <v>416</v>
      </c>
      <c r="E99" s="19" t="s">
        <v>132</v>
      </c>
      <c r="F99" s="296">
        <v>44.500999999999998</v>
      </c>
      <c r="G99" s="40"/>
      <c r="H99" s="46"/>
    </row>
    <row r="100" s="2" customFormat="1" ht="16.8" customHeight="1">
      <c r="A100" s="40"/>
      <c r="B100" s="46"/>
      <c r="C100" s="291" t="s">
        <v>147</v>
      </c>
      <c r="D100" s="292" t="s">
        <v>148</v>
      </c>
      <c r="E100" s="293" t="s">
        <v>132</v>
      </c>
      <c r="F100" s="294">
        <v>407.12099999999998</v>
      </c>
      <c r="G100" s="40"/>
      <c r="H100" s="46"/>
    </row>
    <row r="101" s="2" customFormat="1" ht="16.8" customHeight="1">
      <c r="A101" s="40"/>
      <c r="B101" s="46"/>
      <c r="C101" s="295" t="s">
        <v>19</v>
      </c>
      <c r="D101" s="295" t="s">
        <v>149</v>
      </c>
      <c r="E101" s="19" t="s">
        <v>19</v>
      </c>
      <c r="F101" s="296">
        <v>407.12099999999998</v>
      </c>
      <c r="G101" s="40"/>
      <c r="H101" s="46"/>
    </row>
    <row r="102" s="2" customFormat="1" ht="16.8" customHeight="1">
      <c r="A102" s="40"/>
      <c r="B102" s="46"/>
      <c r="C102" s="297" t="s">
        <v>1661</v>
      </c>
      <c r="D102" s="40"/>
      <c r="E102" s="40"/>
      <c r="F102" s="40"/>
      <c r="G102" s="40"/>
      <c r="H102" s="46"/>
    </row>
    <row r="103" s="2" customFormat="1" ht="16.8" customHeight="1">
      <c r="A103" s="40"/>
      <c r="B103" s="46"/>
      <c r="C103" s="295" t="s">
        <v>231</v>
      </c>
      <c r="D103" s="295" t="s">
        <v>232</v>
      </c>
      <c r="E103" s="19" t="s">
        <v>233</v>
      </c>
      <c r="F103" s="296">
        <v>1597.502</v>
      </c>
      <c r="G103" s="40"/>
      <c r="H103" s="46"/>
    </row>
    <row r="104" s="2" customFormat="1" ht="16.8" customHeight="1">
      <c r="A104" s="40"/>
      <c r="B104" s="46"/>
      <c r="C104" s="295" t="s">
        <v>250</v>
      </c>
      <c r="D104" s="295" t="s">
        <v>251</v>
      </c>
      <c r="E104" s="19" t="s">
        <v>132</v>
      </c>
      <c r="F104" s="296">
        <v>3240.393</v>
      </c>
      <c r="G104" s="40"/>
      <c r="H104" s="46"/>
    </row>
    <row r="105" s="2" customFormat="1" ht="16.8" customHeight="1">
      <c r="A105" s="40"/>
      <c r="B105" s="46"/>
      <c r="C105" s="295" t="s">
        <v>260</v>
      </c>
      <c r="D105" s="295" t="s">
        <v>261</v>
      </c>
      <c r="E105" s="19" t="s">
        <v>132</v>
      </c>
      <c r="F105" s="296">
        <v>3092.3009999999999</v>
      </c>
      <c r="G105" s="40"/>
      <c r="H105" s="46"/>
    </row>
    <row r="106" s="2" customFormat="1" ht="16.8" customHeight="1">
      <c r="A106" s="40"/>
      <c r="B106" s="46"/>
      <c r="C106" s="295" t="s">
        <v>314</v>
      </c>
      <c r="D106" s="295" t="s">
        <v>315</v>
      </c>
      <c r="E106" s="19" t="s">
        <v>132</v>
      </c>
      <c r="F106" s="296">
        <v>3296.6120000000001</v>
      </c>
      <c r="G106" s="40"/>
      <c r="H106" s="46"/>
    </row>
    <row r="107" s="2" customFormat="1" ht="16.8" customHeight="1">
      <c r="A107" s="40"/>
      <c r="B107" s="46"/>
      <c r="C107" s="295" t="s">
        <v>339</v>
      </c>
      <c r="D107" s="295" t="s">
        <v>340</v>
      </c>
      <c r="E107" s="19" t="s">
        <v>132</v>
      </c>
      <c r="F107" s="296">
        <v>1643.691</v>
      </c>
      <c r="G107" s="40"/>
      <c r="H107" s="46"/>
    </row>
    <row r="108" s="2" customFormat="1" ht="16.8" customHeight="1">
      <c r="A108" s="40"/>
      <c r="B108" s="46"/>
      <c r="C108" s="295" t="s">
        <v>370</v>
      </c>
      <c r="D108" s="295" t="s">
        <v>371</v>
      </c>
      <c r="E108" s="19" t="s">
        <v>132</v>
      </c>
      <c r="F108" s="296">
        <v>534.86400000000003</v>
      </c>
      <c r="G108" s="40"/>
      <c r="H108" s="46"/>
    </row>
    <row r="109" s="2" customFormat="1" ht="16.8" customHeight="1">
      <c r="A109" s="40"/>
      <c r="B109" s="46"/>
      <c r="C109" s="295" t="s">
        <v>375</v>
      </c>
      <c r="D109" s="295" t="s">
        <v>376</v>
      </c>
      <c r="E109" s="19" t="s">
        <v>132</v>
      </c>
      <c r="F109" s="296">
        <v>486.507</v>
      </c>
      <c r="G109" s="40"/>
      <c r="H109" s="46"/>
    </row>
    <row r="110" s="2" customFormat="1" ht="16.8" customHeight="1">
      <c r="A110" s="40"/>
      <c r="B110" s="46"/>
      <c r="C110" s="291" t="s">
        <v>150</v>
      </c>
      <c r="D110" s="292" t="s">
        <v>151</v>
      </c>
      <c r="E110" s="293" t="s">
        <v>132</v>
      </c>
      <c r="F110" s="294">
        <v>71.524000000000001</v>
      </c>
      <c r="G110" s="40"/>
      <c r="H110" s="46"/>
    </row>
    <row r="111" s="2" customFormat="1" ht="16.8" customHeight="1">
      <c r="A111" s="40"/>
      <c r="B111" s="46"/>
      <c r="C111" s="295" t="s">
        <v>19</v>
      </c>
      <c r="D111" s="295" t="s">
        <v>152</v>
      </c>
      <c r="E111" s="19" t="s">
        <v>19</v>
      </c>
      <c r="F111" s="296">
        <v>71.524000000000001</v>
      </c>
      <c r="G111" s="40"/>
      <c r="H111" s="46"/>
    </row>
    <row r="112" s="2" customFormat="1" ht="16.8" customHeight="1">
      <c r="A112" s="40"/>
      <c r="B112" s="46"/>
      <c r="C112" s="297" t="s">
        <v>1661</v>
      </c>
      <c r="D112" s="40"/>
      <c r="E112" s="40"/>
      <c r="F112" s="40"/>
      <c r="G112" s="40"/>
      <c r="H112" s="46"/>
    </row>
    <row r="113" s="2" customFormat="1" ht="16.8" customHeight="1">
      <c r="A113" s="40"/>
      <c r="B113" s="46"/>
      <c r="C113" s="295" t="s">
        <v>231</v>
      </c>
      <c r="D113" s="295" t="s">
        <v>232</v>
      </c>
      <c r="E113" s="19" t="s">
        <v>233</v>
      </c>
      <c r="F113" s="296">
        <v>1597.502</v>
      </c>
      <c r="G113" s="40"/>
      <c r="H113" s="46"/>
    </row>
    <row r="114" s="2" customFormat="1" ht="16.8" customHeight="1">
      <c r="A114" s="40"/>
      <c r="B114" s="46"/>
      <c r="C114" s="295" t="s">
        <v>250</v>
      </c>
      <c r="D114" s="295" t="s">
        <v>251</v>
      </c>
      <c r="E114" s="19" t="s">
        <v>132</v>
      </c>
      <c r="F114" s="296">
        <v>3240.393</v>
      </c>
      <c r="G114" s="40"/>
      <c r="H114" s="46"/>
    </row>
    <row r="115" s="2" customFormat="1" ht="16.8" customHeight="1">
      <c r="A115" s="40"/>
      <c r="B115" s="46"/>
      <c r="C115" s="295" t="s">
        <v>260</v>
      </c>
      <c r="D115" s="295" t="s">
        <v>261</v>
      </c>
      <c r="E115" s="19" t="s">
        <v>132</v>
      </c>
      <c r="F115" s="296">
        <v>3092.3009999999999</v>
      </c>
      <c r="G115" s="40"/>
      <c r="H115" s="46"/>
    </row>
    <row r="116" s="2" customFormat="1" ht="16.8" customHeight="1">
      <c r="A116" s="40"/>
      <c r="B116" s="46"/>
      <c r="C116" s="295" t="s">
        <v>314</v>
      </c>
      <c r="D116" s="295" t="s">
        <v>315</v>
      </c>
      <c r="E116" s="19" t="s">
        <v>132</v>
      </c>
      <c r="F116" s="296">
        <v>3296.6120000000001</v>
      </c>
      <c r="G116" s="40"/>
      <c r="H116" s="46"/>
    </row>
    <row r="117" s="2" customFormat="1" ht="16.8" customHeight="1">
      <c r="A117" s="40"/>
      <c r="B117" s="46"/>
      <c r="C117" s="295" t="s">
        <v>339</v>
      </c>
      <c r="D117" s="295" t="s">
        <v>340</v>
      </c>
      <c r="E117" s="19" t="s">
        <v>132</v>
      </c>
      <c r="F117" s="296">
        <v>1643.691</v>
      </c>
      <c r="G117" s="40"/>
      <c r="H117" s="46"/>
    </row>
    <row r="118" s="2" customFormat="1" ht="16.8" customHeight="1">
      <c r="A118" s="40"/>
      <c r="B118" s="46"/>
      <c r="C118" s="295" t="s">
        <v>370</v>
      </c>
      <c r="D118" s="295" t="s">
        <v>371</v>
      </c>
      <c r="E118" s="19" t="s">
        <v>132</v>
      </c>
      <c r="F118" s="296">
        <v>534.86400000000003</v>
      </c>
      <c r="G118" s="40"/>
      <c r="H118" s="46"/>
    </row>
    <row r="119" s="2" customFormat="1" ht="16.8" customHeight="1">
      <c r="A119" s="40"/>
      <c r="B119" s="46"/>
      <c r="C119" s="295" t="s">
        <v>381</v>
      </c>
      <c r="D119" s="295" t="s">
        <v>382</v>
      </c>
      <c r="E119" s="19" t="s">
        <v>132</v>
      </c>
      <c r="F119" s="296">
        <v>75.099999999999994</v>
      </c>
      <c r="G119" s="40"/>
      <c r="H119" s="46"/>
    </row>
    <row r="120" s="2" customFormat="1" ht="16.8" customHeight="1">
      <c r="A120" s="40"/>
      <c r="B120" s="46"/>
      <c r="C120" s="291" t="s">
        <v>153</v>
      </c>
      <c r="D120" s="292" t="s">
        <v>154</v>
      </c>
      <c r="E120" s="293" t="s">
        <v>132</v>
      </c>
      <c r="F120" s="294">
        <v>56.219000000000001</v>
      </c>
      <c r="G120" s="40"/>
      <c r="H120" s="46"/>
    </row>
    <row r="121" s="2" customFormat="1" ht="16.8" customHeight="1">
      <c r="A121" s="40"/>
      <c r="B121" s="46"/>
      <c r="C121" s="295" t="s">
        <v>19</v>
      </c>
      <c r="D121" s="295" t="s">
        <v>155</v>
      </c>
      <c r="E121" s="19" t="s">
        <v>19</v>
      </c>
      <c r="F121" s="296">
        <v>56.219000000000001</v>
      </c>
      <c r="G121" s="40"/>
      <c r="H121" s="46"/>
    </row>
    <row r="122" s="2" customFormat="1" ht="16.8" customHeight="1">
      <c r="A122" s="40"/>
      <c r="B122" s="46"/>
      <c r="C122" s="297" t="s">
        <v>1661</v>
      </c>
      <c r="D122" s="40"/>
      <c r="E122" s="40"/>
      <c r="F122" s="40"/>
      <c r="G122" s="40"/>
      <c r="H122" s="46"/>
    </row>
    <row r="123" s="2" customFormat="1" ht="16.8" customHeight="1">
      <c r="A123" s="40"/>
      <c r="B123" s="46"/>
      <c r="C123" s="295" t="s">
        <v>231</v>
      </c>
      <c r="D123" s="295" t="s">
        <v>232</v>
      </c>
      <c r="E123" s="19" t="s">
        <v>233</v>
      </c>
      <c r="F123" s="296">
        <v>1597.502</v>
      </c>
      <c r="G123" s="40"/>
      <c r="H123" s="46"/>
    </row>
    <row r="124" s="2" customFormat="1" ht="16.8" customHeight="1">
      <c r="A124" s="40"/>
      <c r="B124" s="46"/>
      <c r="C124" s="295" t="s">
        <v>250</v>
      </c>
      <c r="D124" s="295" t="s">
        <v>251</v>
      </c>
      <c r="E124" s="19" t="s">
        <v>132</v>
      </c>
      <c r="F124" s="296">
        <v>3240.393</v>
      </c>
      <c r="G124" s="40"/>
      <c r="H124" s="46"/>
    </row>
    <row r="125" s="2" customFormat="1" ht="16.8" customHeight="1">
      <c r="A125" s="40"/>
      <c r="B125" s="46"/>
      <c r="C125" s="295" t="s">
        <v>260</v>
      </c>
      <c r="D125" s="295" t="s">
        <v>261</v>
      </c>
      <c r="E125" s="19" t="s">
        <v>132</v>
      </c>
      <c r="F125" s="296">
        <v>3092.3009999999999</v>
      </c>
      <c r="G125" s="40"/>
      <c r="H125" s="46"/>
    </row>
    <row r="126" s="2" customFormat="1" ht="16.8" customHeight="1">
      <c r="A126" s="40"/>
      <c r="B126" s="46"/>
      <c r="C126" s="295" t="s">
        <v>314</v>
      </c>
      <c r="D126" s="295" t="s">
        <v>315</v>
      </c>
      <c r="E126" s="19" t="s">
        <v>132</v>
      </c>
      <c r="F126" s="296">
        <v>3296.6120000000001</v>
      </c>
      <c r="G126" s="40"/>
      <c r="H126" s="46"/>
    </row>
    <row r="127" s="2" customFormat="1" ht="16.8" customHeight="1">
      <c r="A127" s="40"/>
      <c r="B127" s="46"/>
      <c r="C127" s="295" t="s">
        <v>339</v>
      </c>
      <c r="D127" s="295" t="s">
        <v>340</v>
      </c>
      <c r="E127" s="19" t="s">
        <v>132</v>
      </c>
      <c r="F127" s="296">
        <v>1643.691</v>
      </c>
      <c r="G127" s="40"/>
      <c r="H127" s="46"/>
    </row>
    <row r="128" s="2" customFormat="1" ht="16.8" customHeight="1">
      <c r="A128" s="40"/>
      <c r="B128" s="46"/>
      <c r="C128" s="295" t="s">
        <v>370</v>
      </c>
      <c r="D128" s="295" t="s">
        <v>371</v>
      </c>
      <c r="E128" s="19" t="s">
        <v>132</v>
      </c>
      <c r="F128" s="296">
        <v>534.86400000000003</v>
      </c>
      <c r="G128" s="40"/>
      <c r="H128" s="46"/>
    </row>
    <row r="129" s="2" customFormat="1" ht="16.8" customHeight="1">
      <c r="A129" s="40"/>
      <c r="B129" s="46"/>
      <c r="C129" s="295" t="s">
        <v>375</v>
      </c>
      <c r="D129" s="295" t="s">
        <v>376</v>
      </c>
      <c r="E129" s="19" t="s">
        <v>132</v>
      </c>
      <c r="F129" s="296">
        <v>486.507</v>
      </c>
      <c r="G129" s="40"/>
      <c r="H129" s="46"/>
    </row>
    <row r="130" s="2" customFormat="1" ht="16.8" customHeight="1">
      <c r="A130" s="40"/>
      <c r="B130" s="46"/>
      <c r="C130" s="291" t="s">
        <v>156</v>
      </c>
      <c r="D130" s="292" t="s">
        <v>157</v>
      </c>
      <c r="E130" s="293" t="s">
        <v>132</v>
      </c>
      <c r="F130" s="294">
        <v>727.14800000000002</v>
      </c>
      <c r="G130" s="40"/>
      <c r="H130" s="46"/>
    </row>
    <row r="131" s="2" customFormat="1" ht="16.8" customHeight="1">
      <c r="A131" s="40"/>
      <c r="B131" s="46"/>
      <c r="C131" s="295" t="s">
        <v>19</v>
      </c>
      <c r="D131" s="295" t="s">
        <v>158</v>
      </c>
      <c r="E131" s="19" t="s">
        <v>19</v>
      </c>
      <c r="F131" s="296">
        <v>727.14800000000002</v>
      </c>
      <c r="G131" s="40"/>
      <c r="H131" s="46"/>
    </row>
    <row r="132" s="2" customFormat="1" ht="16.8" customHeight="1">
      <c r="A132" s="40"/>
      <c r="B132" s="46"/>
      <c r="C132" s="297" t="s">
        <v>1661</v>
      </c>
      <c r="D132" s="40"/>
      <c r="E132" s="40"/>
      <c r="F132" s="40"/>
      <c r="G132" s="40"/>
      <c r="H132" s="46"/>
    </row>
    <row r="133" s="2" customFormat="1" ht="16.8" customHeight="1">
      <c r="A133" s="40"/>
      <c r="B133" s="46"/>
      <c r="C133" s="295" t="s">
        <v>231</v>
      </c>
      <c r="D133" s="295" t="s">
        <v>232</v>
      </c>
      <c r="E133" s="19" t="s">
        <v>233</v>
      </c>
      <c r="F133" s="296">
        <v>1597.502</v>
      </c>
      <c r="G133" s="40"/>
      <c r="H133" s="46"/>
    </row>
    <row r="134" s="2" customFormat="1" ht="16.8" customHeight="1">
      <c r="A134" s="40"/>
      <c r="B134" s="46"/>
      <c r="C134" s="295" t="s">
        <v>250</v>
      </c>
      <c r="D134" s="295" t="s">
        <v>251</v>
      </c>
      <c r="E134" s="19" t="s">
        <v>132</v>
      </c>
      <c r="F134" s="296">
        <v>3240.393</v>
      </c>
      <c r="G134" s="40"/>
      <c r="H134" s="46"/>
    </row>
    <row r="135" s="2" customFormat="1" ht="16.8" customHeight="1">
      <c r="A135" s="40"/>
      <c r="B135" s="46"/>
      <c r="C135" s="295" t="s">
        <v>260</v>
      </c>
      <c r="D135" s="295" t="s">
        <v>261</v>
      </c>
      <c r="E135" s="19" t="s">
        <v>132</v>
      </c>
      <c r="F135" s="296">
        <v>3092.3009999999999</v>
      </c>
      <c r="G135" s="40"/>
      <c r="H135" s="46"/>
    </row>
    <row r="136" s="2" customFormat="1" ht="16.8" customHeight="1">
      <c r="A136" s="40"/>
      <c r="B136" s="46"/>
      <c r="C136" s="295" t="s">
        <v>307</v>
      </c>
      <c r="D136" s="295" t="s">
        <v>308</v>
      </c>
      <c r="E136" s="19" t="s">
        <v>132</v>
      </c>
      <c r="F136" s="296">
        <v>2601.4969999999998</v>
      </c>
      <c r="G136" s="40"/>
      <c r="H136" s="46"/>
    </row>
    <row r="137" s="2" customFormat="1" ht="16.8" customHeight="1">
      <c r="A137" s="40"/>
      <c r="B137" s="46"/>
      <c r="C137" s="295" t="s">
        <v>314</v>
      </c>
      <c r="D137" s="295" t="s">
        <v>315</v>
      </c>
      <c r="E137" s="19" t="s">
        <v>132</v>
      </c>
      <c r="F137" s="296">
        <v>3296.6120000000001</v>
      </c>
      <c r="G137" s="40"/>
      <c r="H137" s="46"/>
    </row>
    <row r="138" s="2" customFormat="1" ht="16.8" customHeight="1">
      <c r="A138" s="40"/>
      <c r="B138" s="46"/>
      <c r="C138" s="295" t="s">
        <v>339</v>
      </c>
      <c r="D138" s="295" t="s">
        <v>340</v>
      </c>
      <c r="E138" s="19" t="s">
        <v>132</v>
      </c>
      <c r="F138" s="296">
        <v>1643.691</v>
      </c>
      <c r="G138" s="40"/>
      <c r="H138" s="46"/>
    </row>
    <row r="139" s="2" customFormat="1" ht="16.8" customHeight="1">
      <c r="A139" s="40"/>
      <c r="B139" s="46"/>
      <c r="C139" s="295" t="s">
        <v>386</v>
      </c>
      <c r="D139" s="295" t="s">
        <v>387</v>
      </c>
      <c r="E139" s="19" t="s">
        <v>132</v>
      </c>
      <c r="F139" s="296">
        <v>759.14800000000002</v>
      </c>
      <c r="G139" s="40"/>
      <c r="H139" s="46"/>
    </row>
    <row r="140" s="2" customFormat="1" ht="16.8" customHeight="1">
      <c r="A140" s="40"/>
      <c r="B140" s="46"/>
      <c r="C140" s="295" t="s">
        <v>392</v>
      </c>
      <c r="D140" s="295" t="s">
        <v>393</v>
      </c>
      <c r="E140" s="19" t="s">
        <v>132</v>
      </c>
      <c r="F140" s="296">
        <v>763.505</v>
      </c>
      <c r="G140" s="40"/>
      <c r="H140" s="46"/>
    </row>
    <row r="141" s="2" customFormat="1" ht="16.8" customHeight="1">
      <c r="A141" s="40"/>
      <c r="B141" s="46"/>
      <c r="C141" s="291" t="s">
        <v>159</v>
      </c>
      <c r="D141" s="292" t="s">
        <v>160</v>
      </c>
      <c r="E141" s="293" t="s">
        <v>132</v>
      </c>
      <c r="F141" s="294">
        <v>104.032</v>
      </c>
      <c r="G141" s="40"/>
      <c r="H141" s="46"/>
    </row>
    <row r="142" s="2" customFormat="1" ht="16.8" customHeight="1">
      <c r="A142" s="40"/>
      <c r="B142" s="46"/>
      <c r="C142" s="295" t="s">
        <v>19</v>
      </c>
      <c r="D142" s="295" t="s">
        <v>161</v>
      </c>
      <c r="E142" s="19" t="s">
        <v>19</v>
      </c>
      <c r="F142" s="296">
        <v>104.032</v>
      </c>
      <c r="G142" s="40"/>
      <c r="H142" s="46"/>
    </row>
    <row r="143" s="2" customFormat="1" ht="16.8" customHeight="1">
      <c r="A143" s="40"/>
      <c r="B143" s="46"/>
      <c r="C143" s="297" t="s">
        <v>1661</v>
      </c>
      <c r="D143" s="40"/>
      <c r="E143" s="40"/>
      <c r="F143" s="40"/>
      <c r="G143" s="40"/>
      <c r="H143" s="46"/>
    </row>
    <row r="144" s="2" customFormat="1" ht="16.8" customHeight="1">
      <c r="A144" s="40"/>
      <c r="B144" s="46"/>
      <c r="C144" s="295" t="s">
        <v>231</v>
      </c>
      <c r="D144" s="295" t="s">
        <v>232</v>
      </c>
      <c r="E144" s="19" t="s">
        <v>233</v>
      </c>
      <c r="F144" s="296">
        <v>1597.502</v>
      </c>
      <c r="G144" s="40"/>
      <c r="H144" s="46"/>
    </row>
    <row r="145" s="2" customFormat="1" ht="16.8" customHeight="1">
      <c r="A145" s="40"/>
      <c r="B145" s="46"/>
      <c r="C145" s="295" t="s">
        <v>250</v>
      </c>
      <c r="D145" s="295" t="s">
        <v>251</v>
      </c>
      <c r="E145" s="19" t="s">
        <v>132</v>
      </c>
      <c r="F145" s="296">
        <v>3240.393</v>
      </c>
      <c r="G145" s="40"/>
      <c r="H145" s="46"/>
    </row>
    <row r="146" s="2" customFormat="1" ht="16.8" customHeight="1">
      <c r="A146" s="40"/>
      <c r="B146" s="46"/>
      <c r="C146" s="295" t="s">
        <v>314</v>
      </c>
      <c r="D146" s="295" t="s">
        <v>315</v>
      </c>
      <c r="E146" s="19" t="s">
        <v>132</v>
      </c>
      <c r="F146" s="296">
        <v>3296.6120000000001</v>
      </c>
      <c r="G146" s="40"/>
      <c r="H146" s="46"/>
    </row>
    <row r="147" s="2" customFormat="1" ht="16.8" customHeight="1">
      <c r="A147" s="40"/>
      <c r="B147" s="46"/>
      <c r="C147" s="295" t="s">
        <v>327</v>
      </c>
      <c r="D147" s="295" t="s">
        <v>328</v>
      </c>
      <c r="E147" s="19" t="s">
        <v>132</v>
      </c>
      <c r="F147" s="296">
        <v>104.032</v>
      </c>
      <c r="G147" s="40"/>
      <c r="H147" s="46"/>
    </row>
    <row r="148" s="2" customFormat="1" ht="16.8" customHeight="1">
      <c r="A148" s="40"/>
      <c r="B148" s="46"/>
      <c r="C148" s="295" t="s">
        <v>358</v>
      </c>
      <c r="D148" s="295" t="s">
        <v>359</v>
      </c>
      <c r="E148" s="19" t="s">
        <v>132</v>
      </c>
      <c r="F148" s="296">
        <v>104.032</v>
      </c>
      <c r="G148" s="40"/>
      <c r="H148" s="46"/>
    </row>
    <row r="149" s="2" customFormat="1" ht="16.8" customHeight="1">
      <c r="A149" s="40"/>
      <c r="B149" s="46"/>
      <c r="C149" s="291" t="s">
        <v>162</v>
      </c>
      <c r="D149" s="292" t="s">
        <v>163</v>
      </c>
      <c r="E149" s="293" t="s">
        <v>132</v>
      </c>
      <c r="F149" s="294">
        <v>781.68200000000002</v>
      </c>
      <c r="G149" s="40"/>
      <c r="H149" s="46"/>
    </row>
    <row r="150" s="2" customFormat="1" ht="16.8" customHeight="1">
      <c r="A150" s="40"/>
      <c r="B150" s="46"/>
      <c r="C150" s="295" t="s">
        <v>19</v>
      </c>
      <c r="D150" s="295" t="s">
        <v>164</v>
      </c>
      <c r="E150" s="19" t="s">
        <v>19</v>
      </c>
      <c r="F150" s="296">
        <v>781.68200000000002</v>
      </c>
      <c r="G150" s="40"/>
      <c r="H150" s="46"/>
    </row>
    <row r="151" s="2" customFormat="1" ht="16.8" customHeight="1">
      <c r="A151" s="40"/>
      <c r="B151" s="46"/>
      <c r="C151" s="297" t="s">
        <v>1661</v>
      </c>
      <c r="D151" s="40"/>
      <c r="E151" s="40"/>
      <c r="F151" s="40"/>
      <c r="G151" s="40"/>
      <c r="H151" s="46"/>
    </row>
    <row r="152" s="2" customFormat="1" ht="16.8" customHeight="1">
      <c r="A152" s="40"/>
      <c r="B152" s="46"/>
      <c r="C152" s="295" t="s">
        <v>267</v>
      </c>
      <c r="D152" s="295" t="s">
        <v>268</v>
      </c>
      <c r="E152" s="19" t="s">
        <v>132</v>
      </c>
      <c r="F152" s="296">
        <v>781.68200000000002</v>
      </c>
      <c r="G152" s="40"/>
      <c r="H152" s="46"/>
    </row>
    <row r="153" s="2" customFormat="1" ht="16.8" customHeight="1">
      <c r="A153" s="40"/>
      <c r="B153" s="46"/>
      <c r="C153" s="295" t="s">
        <v>271</v>
      </c>
      <c r="D153" s="295" t="s">
        <v>272</v>
      </c>
      <c r="E153" s="19" t="s">
        <v>132</v>
      </c>
      <c r="F153" s="296">
        <v>781.68200000000002</v>
      </c>
      <c r="G153" s="40"/>
      <c r="H153" s="46"/>
    </row>
    <row r="154" s="2" customFormat="1" ht="16.8" customHeight="1">
      <c r="A154" s="40"/>
      <c r="B154" s="46"/>
      <c r="C154" s="295" t="s">
        <v>282</v>
      </c>
      <c r="D154" s="295" t="s">
        <v>283</v>
      </c>
      <c r="E154" s="19" t="s">
        <v>132</v>
      </c>
      <c r="F154" s="296">
        <v>781.68200000000002</v>
      </c>
      <c r="G154" s="40"/>
      <c r="H154" s="46"/>
    </row>
    <row r="155" s="2" customFormat="1" ht="16.8" customHeight="1">
      <c r="A155" s="40"/>
      <c r="B155" s="46"/>
      <c r="C155" s="295" t="s">
        <v>288</v>
      </c>
      <c r="D155" s="295" t="s">
        <v>289</v>
      </c>
      <c r="E155" s="19" t="s">
        <v>290</v>
      </c>
      <c r="F155" s="296">
        <v>117.252</v>
      </c>
      <c r="G155" s="40"/>
      <c r="H155" s="46"/>
    </row>
    <row r="156" s="2" customFormat="1" ht="16.8" customHeight="1">
      <c r="A156" s="40"/>
      <c r="B156" s="46"/>
      <c r="C156" s="295" t="s">
        <v>277</v>
      </c>
      <c r="D156" s="295" t="s">
        <v>278</v>
      </c>
      <c r="E156" s="19" t="s">
        <v>279</v>
      </c>
      <c r="F156" s="296">
        <v>391.666</v>
      </c>
      <c r="G156" s="40"/>
      <c r="H156" s="46"/>
    </row>
    <row r="157" s="2" customFormat="1" ht="26.4" customHeight="1">
      <c r="A157" s="40"/>
      <c r="B157" s="46"/>
      <c r="C157" s="290" t="s">
        <v>1662</v>
      </c>
      <c r="D157" s="290" t="s">
        <v>91</v>
      </c>
      <c r="E157" s="40"/>
      <c r="F157" s="40"/>
      <c r="G157" s="40"/>
      <c r="H157" s="46"/>
    </row>
    <row r="158" s="2" customFormat="1" ht="16.8" customHeight="1">
      <c r="A158" s="40"/>
      <c r="B158" s="46"/>
      <c r="C158" s="291" t="s">
        <v>829</v>
      </c>
      <c r="D158" s="292" t="s">
        <v>19</v>
      </c>
      <c r="E158" s="293" t="s">
        <v>19</v>
      </c>
      <c r="F158" s="294">
        <v>43</v>
      </c>
      <c r="G158" s="40"/>
      <c r="H158" s="46"/>
    </row>
    <row r="159" s="2" customFormat="1" ht="16.8" customHeight="1">
      <c r="A159" s="40"/>
      <c r="B159" s="46"/>
      <c r="C159" s="295" t="s">
        <v>829</v>
      </c>
      <c r="D159" s="295" t="s">
        <v>457</v>
      </c>
      <c r="E159" s="19" t="s">
        <v>19</v>
      </c>
      <c r="F159" s="296">
        <v>43</v>
      </c>
      <c r="G159" s="40"/>
      <c r="H159" s="46"/>
    </row>
    <row r="160" s="2" customFormat="1" ht="16.8" customHeight="1">
      <c r="A160" s="40"/>
      <c r="B160" s="46"/>
      <c r="C160" s="291" t="s">
        <v>751</v>
      </c>
      <c r="D160" s="292" t="s">
        <v>19</v>
      </c>
      <c r="E160" s="293" t="s">
        <v>19</v>
      </c>
      <c r="F160" s="294">
        <v>1719</v>
      </c>
      <c r="G160" s="40"/>
      <c r="H160" s="46"/>
    </row>
    <row r="161" s="2" customFormat="1" ht="16.8" customHeight="1">
      <c r="A161" s="40"/>
      <c r="B161" s="46"/>
      <c r="C161" s="295" t="s">
        <v>751</v>
      </c>
      <c r="D161" s="295" t="s">
        <v>752</v>
      </c>
      <c r="E161" s="19" t="s">
        <v>19</v>
      </c>
      <c r="F161" s="296">
        <v>1719</v>
      </c>
      <c r="G161" s="40"/>
      <c r="H161" s="46"/>
    </row>
    <row r="162" s="2" customFormat="1" ht="16.8" customHeight="1">
      <c r="A162" s="40"/>
      <c r="B162" s="46"/>
      <c r="C162" s="297" t="s">
        <v>1661</v>
      </c>
      <c r="D162" s="40"/>
      <c r="E162" s="40"/>
      <c r="F162" s="40"/>
      <c r="G162" s="40"/>
      <c r="H162" s="46"/>
    </row>
    <row r="163" s="2" customFormat="1" ht="16.8" customHeight="1">
      <c r="A163" s="40"/>
      <c r="B163" s="46"/>
      <c r="C163" s="295" t="s">
        <v>768</v>
      </c>
      <c r="D163" s="295" t="s">
        <v>769</v>
      </c>
      <c r="E163" s="19" t="s">
        <v>233</v>
      </c>
      <c r="F163" s="296">
        <v>1719</v>
      </c>
      <c r="G163" s="40"/>
      <c r="H163" s="46"/>
    </row>
    <row r="164" s="2" customFormat="1" ht="16.8" customHeight="1">
      <c r="A164" s="40"/>
      <c r="B164" s="46"/>
      <c r="C164" s="295" t="s">
        <v>785</v>
      </c>
      <c r="D164" s="295" t="s">
        <v>786</v>
      </c>
      <c r="E164" s="19" t="s">
        <v>233</v>
      </c>
      <c r="F164" s="296">
        <v>118</v>
      </c>
      <c r="G164" s="40"/>
      <c r="H164" s="46"/>
    </row>
    <row r="165" s="2" customFormat="1" ht="16.8" customHeight="1">
      <c r="A165" s="40"/>
      <c r="B165" s="46"/>
      <c r="C165" s="291" t="s">
        <v>1134</v>
      </c>
      <c r="D165" s="292" t="s">
        <v>19</v>
      </c>
      <c r="E165" s="293" t="s">
        <v>19</v>
      </c>
      <c r="F165" s="294">
        <v>46</v>
      </c>
      <c r="G165" s="40"/>
      <c r="H165" s="46"/>
    </row>
    <row r="166" s="2" customFormat="1" ht="16.8" customHeight="1">
      <c r="A166" s="40"/>
      <c r="B166" s="46"/>
      <c r="C166" s="291" t="s">
        <v>759</v>
      </c>
      <c r="D166" s="292" t="s">
        <v>19</v>
      </c>
      <c r="E166" s="293" t="s">
        <v>19</v>
      </c>
      <c r="F166" s="294">
        <v>113</v>
      </c>
      <c r="G166" s="40"/>
      <c r="H166" s="46"/>
    </row>
    <row r="167" s="2" customFormat="1" ht="16.8" customHeight="1">
      <c r="A167" s="40"/>
      <c r="B167" s="46"/>
      <c r="C167" s="295" t="s">
        <v>759</v>
      </c>
      <c r="D167" s="295" t="s">
        <v>760</v>
      </c>
      <c r="E167" s="19" t="s">
        <v>19</v>
      </c>
      <c r="F167" s="296">
        <v>113</v>
      </c>
      <c r="G167" s="40"/>
      <c r="H167" s="46"/>
    </row>
    <row r="168" s="2" customFormat="1" ht="16.8" customHeight="1">
      <c r="A168" s="40"/>
      <c r="B168" s="46"/>
      <c r="C168" s="297" t="s">
        <v>1661</v>
      </c>
      <c r="D168" s="40"/>
      <c r="E168" s="40"/>
      <c r="F168" s="40"/>
      <c r="G168" s="40"/>
      <c r="H168" s="46"/>
    </row>
    <row r="169" s="2" customFormat="1" ht="16.8" customHeight="1">
      <c r="A169" s="40"/>
      <c r="B169" s="46"/>
      <c r="C169" s="295" t="s">
        <v>773</v>
      </c>
      <c r="D169" s="295" t="s">
        <v>774</v>
      </c>
      <c r="E169" s="19" t="s">
        <v>233</v>
      </c>
      <c r="F169" s="296">
        <v>113</v>
      </c>
      <c r="G169" s="40"/>
      <c r="H169" s="46"/>
    </row>
    <row r="170" s="2" customFormat="1" ht="16.8" customHeight="1">
      <c r="A170" s="40"/>
      <c r="B170" s="46"/>
      <c r="C170" s="295" t="s">
        <v>785</v>
      </c>
      <c r="D170" s="295" t="s">
        <v>786</v>
      </c>
      <c r="E170" s="19" t="s">
        <v>233</v>
      </c>
      <c r="F170" s="296">
        <v>118</v>
      </c>
      <c r="G170" s="40"/>
      <c r="H170" s="46"/>
    </row>
    <row r="171" s="2" customFormat="1" ht="16.8" customHeight="1">
      <c r="A171" s="40"/>
      <c r="B171" s="46"/>
      <c r="C171" s="291" t="s">
        <v>753</v>
      </c>
      <c r="D171" s="292" t="s">
        <v>19</v>
      </c>
      <c r="E171" s="293" t="s">
        <v>19</v>
      </c>
      <c r="F171" s="294">
        <v>75</v>
      </c>
      <c r="G171" s="40"/>
      <c r="H171" s="46"/>
    </row>
    <row r="172" s="2" customFormat="1" ht="16.8" customHeight="1">
      <c r="A172" s="40"/>
      <c r="B172" s="46"/>
      <c r="C172" s="295" t="s">
        <v>753</v>
      </c>
      <c r="D172" s="295" t="s">
        <v>754</v>
      </c>
      <c r="E172" s="19" t="s">
        <v>19</v>
      </c>
      <c r="F172" s="296">
        <v>75</v>
      </c>
      <c r="G172" s="40"/>
      <c r="H172" s="46"/>
    </row>
    <row r="173" s="2" customFormat="1" ht="16.8" customHeight="1">
      <c r="A173" s="40"/>
      <c r="B173" s="46"/>
      <c r="C173" s="297" t="s">
        <v>1661</v>
      </c>
      <c r="D173" s="40"/>
      <c r="E173" s="40"/>
      <c r="F173" s="40"/>
      <c r="G173" s="40"/>
      <c r="H173" s="46"/>
    </row>
    <row r="174" s="2" customFormat="1" ht="16.8" customHeight="1">
      <c r="A174" s="40"/>
      <c r="B174" s="46"/>
      <c r="C174" s="295" t="s">
        <v>814</v>
      </c>
      <c r="D174" s="295" t="s">
        <v>815</v>
      </c>
      <c r="E174" s="19" t="s">
        <v>233</v>
      </c>
      <c r="F174" s="296">
        <v>75</v>
      </c>
      <c r="G174" s="40"/>
      <c r="H174" s="46"/>
    </row>
    <row r="175" s="2" customFormat="1" ht="16.8" customHeight="1">
      <c r="A175" s="40"/>
      <c r="B175" s="46"/>
      <c r="C175" s="295" t="s">
        <v>819</v>
      </c>
      <c r="D175" s="295" t="s">
        <v>820</v>
      </c>
      <c r="E175" s="19" t="s">
        <v>279</v>
      </c>
      <c r="F175" s="296">
        <v>150</v>
      </c>
      <c r="G175" s="40"/>
      <c r="H175" s="46"/>
    </row>
    <row r="176" s="2" customFormat="1" ht="16.8" customHeight="1">
      <c r="A176" s="40"/>
      <c r="B176" s="46"/>
      <c r="C176" s="291" t="s">
        <v>755</v>
      </c>
      <c r="D176" s="292" t="s">
        <v>19</v>
      </c>
      <c r="E176" s="293" t="s">
        <v>19</v>
      </c>
      <c r="F176" s="294">
        <v>1714</v>
      </c>
      <c r="G176" s="40"/>
      <c r="H176" s="46"/>
    </row>
    <row r="177" s="2" customFormat="1" ht="16.8" customHeight="1">
      <c r="A177" s="40"/>
      <c r="B177" s="46"/>
      <c r="C177" s="295" t="s">
        <v>755</v>
      </c>
      <c r="D177" s="295" t="s">
        <v>756</v>
      </c>
      <c r="E177" s="19" t="s">
        <v>19</v>
      </c>
      <c r="F177" s="296">
        <v>1714</v>
      </c>
      <c r="G177" s="40"/>
      <c r="H177" s="46"/>
    </row>
    <row r="178" s="2" customFormat="1" ht="16.8" customHeight="1">
      <c r="A178" s="40"/>
      <c r="B178" s="46"/>
      <c r="C178" s="297" t="s">
        <v>1661</v>
      </c>
      <c r="D178" s="40"/>
      <c r="E178" s="40"/>
      <c r="F178" s="40"/>
      <c r="G178" s="40"/>
      <c r="H178" s="46"/>
    </row>
    <row r="179" s="2" customFormat="1" ht="16.8" customHeight="1">
      <c r="A179" s="40"/>
      <c r="B179" s="46"/>
      <c r="C179" s="295" t="s">
        <v>809</v>
      </c>
      <c r="D179" s="295" t="s">
        <v>810</v>
      </c>
      <c r="E179" s="19" t="s">
        <v>233</v>
      </c>
      <c r="F179" s="296">
        <v>1714</v>
      </c>
      <c r="G179" s="40"/>
      <c r="H179" s="46"/>
    </row>
    <row r="180" s="2" customFormat="1" ht="16.8" customHeight="1">
      <c r="A180" s="40"/>
      <c r="B180" s="46"/>
      <c r="C180" s="295" t="s">
        <v>778</v>
      </c>
      <c r="D180" s="295" t="s">
        <v>779</v>
      </c>
      <c r="E180" s="19" t="s">
        <v>233</v>
      </c>
      <c r="F180" s="296">
        <v>3428</v>
      </c>
      <c r="G180" s="40"/>
      <c r="H180" s="46"/>
    </row>
    <row r="181" s="2" customFormat="1" ht="16.8" customHeight="1">
      <c r="A181" s="40"/>
      <c r="B181" s="46"/>
      <c r="C181" s="295" t="s">
        <v>785</v>
      </c>
      <c r="D181" s="295" t="s">
        <v>786</v>
      </c>
      <c r="E181" s="19" t="s">
        <v>233</v>
      </c>
      <c r="F181" s="296">
        <v>118</v>
      </c>
      <c r="G181" s="40"/>
      <c r="H181" s="46"/>
    </row>
    <row r="182" s="2" customFormat="1" ht="16.8" customHeight="1">
      <c r="A182" s="40"/>
      <c r="B182" s="46"/>
      <c r="C182" s="295" t="s">
        <v>792</v>
      </c>
      <c r="D182" s="295" t="s">
        <v>793</v>
      </c>
      <c r="E182" s="19" t="s">
        <v>233</v>
      </c>
      <c r="F182" s="296">
        <v>1832</v>
      </c>
      <c r="G182" s="40"/>
      <c r="H182" s="46"/>
    </row>
    <row r="183" s="2" customFormat="1" ht="16.8" customHeight="1">
      <c r="A183" s="40"/>
      <c r="B183" s="46"/>
      <c r="C183" s="291" t="s">
        <v>757</v>
      </c>
      <c r="D183" s="292" t="s">
        <v>19</v>
      </c>
      <c r="E183" s="293" t="s">
        <v>19</v>
      </c>
      <c r="F183" s="294">
        <v>118</v>
      </c>
      <c r="G183" s="40"/>
      <c r="H183" s="46"/>
    </row>
    <row r="184" s="2" customFormat="1" ht="16.8" customHeight="1">
      <c r="A184" s="40"/>
      <c r="B184" s="46"/>
      <c r="C184" s="295" t="s">
        <v>19</v>
      </c>
      <c r="D184" s="295" t="s">
        <v>790</v>
      </c>
      <c r="E184" s="19" t="s">
        <v>19</v>
      </c>
      <c r="F184" s="296">
        <v>0</v>
      </c>
      <c r="G184" s="40"/>
      <c r="H184" s="46"/>
    </row>
    <row r="185" s="2" customFormat="1" ht="16.8" customHeight="1">
      <c r="A185" s="40"/>
      <c r="B185" s="46"/>
      <c r="C185" s="295" t="s">
        <v>757</v>
      </c>
      <c r="D185" s="295" t="s">
        <v>791</v>
      </c>
      <c r="E185" s="19" t="s">
        <v>19</v>
      </c>
      <c r="F185" s="296">
        <v>118</v>
      </c>
      <c r="G185" s="40"/>
      <c r="H185" s="46"/>
    </row>
    <row r="186" s="2" customFormat="1" ht="16.8" customHeight="1">
      <c r="A186" s="40"/>
      <c r="B186" s="46"/>
      <c r="C186" s="297" t="s">
        <v>1661</v>
      </c>
      <c r="D186" s="40"/>
      <c r="E186" s="40"/>
      <c r="F186" s="40"/>
      <c r="G186" s="40"/>
      <c r="H186" s="46"/>
    </row>
    <row r="187" s="2" customFormat="1" ht="16.8" customHeight="1">
      <c r="A187" s="40"/>
      <c r="B187" s="46"/>
      <c r="C187" s="295" t="s">
        <v>785</v>
      </c>
      <c r="D187" s="295" t="s">
        <v>786</v>
      </c>
      <c r="E187" s="19" t="s">
        <v>233</v>
      </c>
      <c r="F187" s="296">
        <v>118</v>
      </c>
      <c r="G187" s="40"/>
      <c r="H187" s="46"/>
    </row>
    <row r="188" s="2" customFormat="1" ht="16.8" customHeight="1">
      <c r="A188" s="40"/>
      <c r="B188" s="46"/>
      <c r="C188" s="295" t="s">
        <v>792</v>
      </c>
      <c r="D188" s="295" t="s">
        <v>793</v>
      </c>
      <c r="E188" s="19" t="s">
        <v>233</v>
      </c>
      <c r="F188" s="296">
        <v>1832</v>
      </c>
      <c r="G188" s="40"/>
      <c r="H188" s="46"/>
    </row>
    <row r="189" s="2" customFormat="1" ht="16.8" customHeight="1">
      <c r="A189" s="40"/>
      <c r="B189" s="46"/>
      <c r="C189" s="295" t="s">
        <v>798</v>
      </c>
      <c r="D189" s="295" t="s">
        <v>799</v>
      </c>
      <c r="E189" s="19" t="s">
        <v>279</v>
      </c>
      <c r="F189" s="296">
        <v>236</v>
      </c>
      <c r="G189" s="40"/>
      <c r="H189" s="46"/>
    </row>
    <row r="190" s="2" customFormat="1" ht="16.8" customHeight="1">
      <c r="A190" s="40"/>
      <c r="B190" s="46"/>
      <c r="C190" s="295" t="s">
        <v>804</v>
      </c>
      <c r="D190" s="295" t="s">
        <v>805</v>
      </c>
      <c r="E190" s="19" t="s">
        <v>233</v>
      </c>
      <c r="F190" s="296">
        <v>118</v>
      </c>
      <c r="G190" s="40"/>
      <c r="H190" s="46"/>
    </row>
    <row r="191" s="2" customFormat="1" ht="26.4" customHeight="1">
      <c r="A191" s="40"/>
      <c r="B191" s="46"/>
      <c r="C191" s="290" t="s">
        <v>1663</v>
      </c>
      <c r="D191" s="290" t="s">
        <v>94</v>
      </c>
      <c r="E191" s="40"/>
      <c r="F191" s="40"/>
      <c r="G191" s="40"/>
      <c r="H191" s="46"/>
    </row>
    <row r="192" s="2" customFormat="1" ht="16.8" customHeight="1">
      <c r="A192" s="40"/>
      <c r="B192" s="46"/>
      <c r="C192" s="291" t="s">
        <v>829</v>
      </c>
      <c r="D192" s="292" t="s">
        <v>19</v>
      </c>
      <c r="E192" s="293" t="s">
        <v>19</v>
      </c>
      <c r="F192" s="294">
        <v>107.63</v>
      </c>
      <c r="G192" s="40"/>
      <c r="H192" s="46"/>
    </row>
    <row r="193" s="2" customFormat="1" ht="16.8" customHeight="1">
      <c r="A193" s="40"/>
      <c r="B193" s="46"/>
      <c r="C193" s="295" t="s">
        <v>829</v>
      </c>
      <c r="D193" s="295" t="s">
        <v>1195</v>
      </c>
      <c r="E193" s="19" t="s">
        <v>19</v>
      </c>
      <c r="F193" s="296">
        <v>107.63</v>
      </c>
      <c r="G193" s="40"/>
      <c r="H193" s="46"/>
    </row>
    <row r="194" s="2" customFormat="1" ht="16.8" customHeight="1">
      <c r="A194" s="40"/>
      <c r="B194" s="46"/>
      <c r="C194" s="291" t="s">
        <v>751</v>
      </c>
      <c r="D194" s="292" t="s">
        <v>19</v>
      </c>
      <c r="E194" s="293" t="s">
        <v>19</v>
      </c>
      <c r="F194" s="294">
        <v>812.78999999999996</v>
      </c>
      <c r="G194" s="40"/>
      <c r="H194" s="46"/>
    </row>
    <row r="195" s="2" customFormat="1" ht="16.8" customHeight="1">
      <c r="A195" s="40"/>
      <c r="B195" s="46"/>
      <c r="C195" s="291" t="s">
        <v>1132</v>
      </c>
      <c r="D195" s="292" t="s">
        <v>19</v>
      </c>
      <c r="E195" s="293" t="s">
        <v>19</v>
      </c>
      <c r="F195" s="294">
        <v>349</v>
      </c>
      <c r="G195" s="40"/>
      <c r="H195" s="46"/>
    </row>
    <row r="196" s="2" customFormat="1" ht="16.8" customHeight="1">
      <c r="A196" s="40"/>
      <c r="B196" s="46"/>
      <c r="C196" s="295" t="s">
        <v>1132</v>
      </c>
      <c r="D196" s="295" t="s">
        <v>1133</v>
      </c>
      <c r="E196" s="19" t="s">
        <v>19</v>
      </c>
      <c r="F196" s="296">
        <v>349</v>
      </c>
      <c r="G196" s="40"/>
      <c r="H196" s="46"/>
    </row>
    <row r="197" s="2" customFormat="1" ht="16.8" customHeight="1">
      <c r="A197" s="40"/>
      <c r="B197" s="46"/>
      <c r="C197" s="297" t="s">
        <v>1661</v>
      </c>
      <c r="D197" s="40"/>
      <c r="E197" s="40"/>
      <c r="F197" s="40"/>
      <c r="G197" s="40"/>
      <c r="H197" s="46"/>
    </row>
    <row r="198" s="2" customFormat="1" ht="16.8" customHeight="1">
      <c r="A198" s="40"/>
      <c r="B198" s="46"/>
      <c r="C198" s="295" t="s">
        <v>1162</v>
      </c>
      <c r="D198" s="295" t="s">
        <v>1163</v>
      </c>
      <c r="E198" s="19" t="s">
        <v>132</v>
      </c>
      <c r="F198" s="296">
        <v>349</v>
      </c>
      <c r="G198" s="40"/>
      <c r="H198" s="46"/>
    </row>
    <row r="199" s="2" customFormat="1" ht="16.8" customHeight="1">
      <c r="A199" s="40"/>
      <c r="B199" s="46"/>
      <c r="C199" s="295" t="s">
        <v>1167</v>
      </c>
      <c r="D199" s="295" t="s">
        <v>1168</v>
      </c>
      <c r="E199" s="19" t="s">
        <v>132</v>
      </c>
      <c r="F199" s="296">
        <v>349</v>
      </c>
      <c r="G199" s="40"/>
      <c r="H199" s="46"/>
    </row>
    <row r="200" s="2" customFormat="1" ht="16.8" customHeight="1">
      <c r="A200" s="40"/>
      <c r="B200" s="46"/>
      <c r="C200" s="291" t="s">
        <v>1134</v>
      </c>
      <c r="D200" s="292" t="s">
        <v>19</v>
      </c>
      <c r="E200" s="293" t="s">
        <v>19</v>
      </c>
      <c r="F200" s="294">
        <v>109.375</v>
      </c>
      <c r="G200" s="40"/>
      <c r="H200" s="46"/>
    </row>
    <row r="201" s="2" customFormat="1" ht="16.8" customHeight="1">
      <c r="A201" s="40"/>
      <c r="B201" s="46"/>
      <c r="C201" s="295" t="s">
        <v>1134</v>
      </c>
      <c r="D201" s="295" t="s">
        <v>1161</v>
      </c>
      <c r="E201" s="19" t="s">
        <v>19</v>
      </c>
      <c r="F201" s="296">
        <v>109.375</v>
      </c>
      <c r="G201" s="40"/>
      <c r="H201" s="46"/>
    </row>
    <row r="202" s="2" customFormat="1" ht="16.8" customHeight="1">
      <c r="A202" s="40"/>
      <c r="B202" s="46"/>
      <c r="C202" s="297" t="s">
        <v>1661</v>
      </c>
      <c r="D202" s="40"/>
      <c r="E202" s="40"/>
      <c r="F202" s="40"/>
      <c r="G202" s="40"/>
      <c r="H202" s="46"/>
    </row>
    <row r="203" s="2" customFormat="1" ht="16.8" customHeight="1">
      <c r="A203" s="40"/>
      <c r="B203" s="46"/>
      <c r="C203" s="295" t="s">
        <v>1156</v>
      </c>
      <c r="D203" s="295" t="s">
        <v>1157</v>
      </c>
      <c r="E203" s="19" t="s">
        <v>233</v>
      </c>
      <c r="F203" s="296">
        <v>109.375</v>
      </c>
      <c r="G203" s="40"/>
      <c r="H203" s="46"/>
    </row>
    <row r="204" s="2" customFormat="1" ht="16.8" customHeight="1">
      <c r="A204" s="40"/>
      <c r="B204" s="46"/>
      <c r="C204" s="295" t="s">
        <v>785</v>
      </c>
      <c r="D204" s="295" t="s">
        <v>786</v>
      </c>
      <c r="E204" s="19" t="s">
        <v>233</v>
      </c>
      <c r="F204" s="296">
        <v>441.63499999999999</v>
      </c>
      <c r="G204" s="40"/>
      <c r="H204" s="46"/>
    </row>
    <row r="205" s="2" customFormat="1" ht="16.8" customHeight="1">
      <c r="A205" s="40"/>
      <c r="B205" s="46"/>
      <c r="C205" s="291" t="s">
        <v>759</v>
      </c>
      <c r="D205" s="292" t="s">
        <v>19</v>
      </c>
      <c r="E205" s="293" t="s">
        <v>19</v>
      </c>
      <c r="F205" s="294">
        <v>1449.26</v>
      </c>
      <c r="G205" s="40"/>
      <c r="H205" s="46"/>
    </row>
    <row r="206" s="2" customFormat="1" ht="16.8" customHeight="1">
      <c r="A206" s="40"/>
      <c r="B206" s="46"/>
      <c r="C206" s="295" t="s">
        <v>19</v>
      </c>
      <c r="D206" s="295" t="s">
        <v>1153</v>
      </c>
      <c r="E206" s="19" t="s">
        <v>19</v>
      </c>
      <c r="F206" s="296">
        <v>443.82999999999998</v>
      </c>
      <c r="G206" s="40"/>
      <c r="H206" s="46"/>
    </row>
    <row r="207" s="2" customFormat="1" ht="16.8" customHeight="1">
      <c r="A207" s="40"/>
      <c r="B207" s="46"/>
      <c r="C207" s="295" t="s">
        <v>19</v>
      </c>
      <c r="D207" s="295" t="s">
        <v>1154</v>
      </c>
      <c r="E207" s="19" t="s">
        <v>19</v>
      </c>
      <c r="F207" s="296">
        <v>170.75</v>
      </c>
      <c r="G207" s="40"/>
      <c r="H207" s="46"/>
    </row>
    <row r="208" s="2" customFormat="1" ht="16.8" customHeight="1">
      <c r="A208" s="40"/>
      <c r="B208" s="46"/>
      <c r="C208" s="295" t="s">
        <v>19</v>
      </c>
      <c r="D208" s="295" t="s">
        <v>1155</v>
      </c>
      <c r="E208" s="19" t="s">
        <v>19</v>
      </c>
      <c r="F208" s="296">
        <v>834.67999999999995</v>
      </c>
      <c r="G208" s="40"/>
      <c r="H208" s="46"/>
    </row>
    <row r="209" s="2" customFormat="1" ht="16.8" customHeight="1">
      <c r="A209" s="40"/>
      <c r="B209" s="46"/>
      <c r="C209" s="295" t="s">
        <v>759</v>
      </c>
      <c r="D209" s="295" t="s">
        <v>217</v>
      </c>
      <c r="E209" s="19" t="s">
        <v>19</v>
      </c>
      <c r="F209" s="296">
        <v>1449.26</v>
      </c>
      <c r="G209" s="40"/>
      <c r="H209" s="46"/>
    </row>
    <row r="210" s="2" customFormat="1" ht="16.8" customHeight="1">
      <c r="A210" s="40"/>
      <c r="B210" s="46"/>
      <c r="C210" s="297" t="s">
        <v>1661</v>
      </c>
      <c r="D210" s="40"/>
      <c r="E210" s="40"/>
      <c r="F210" s="40"/>
      <c r="G210" s="40"/>
      <c r="H210" s="46"/>
    </row>
    <row r="211" s="2" customFormat="1" ht="16.8" customHeight="1">
      <c r="A211" s="40"/>
      <c r="B211" s="46"/>
      <c r="C211" s="295" t="s">
        <v>1148</v>
      </c>
      <c r="D211" s="295" t="s">
        <v>1149</v>
      </c>
      <c r="E211" s="19" t="s">
        <v>233</v>
      </c>
      <c r="F211" s="296">
        <v>1449.26</v>
      </c>
      <c r="G211" s="40"/>
      <c r="H211" s="46"/>
    </row>
    <row r="212" s="2" customFormat="1" ht="16.8" customHeight="1">
      <c r="A212" s="40"/>
      <c r="B212" s="46"/>
      <c r="C212" s="295" t="s">
        <v>785</v>
      </c>
      <c r="D212" s="295" t="s">
        <v>786</v>
      </c>
      <c r="E212" s="19" t="s">
        <v>233</v>
      </c>
      <c r="F212" s="296">
        <v>441.63499999999999</v>
      </c>
      <c r="G212" s="40"/>
      <c r="H212" s="46"/>
    </row>
    <row r="213" s="2" customFormat="1" ht="16.8" customHeight="1">
      <c r="A213" s="40"/>
      <c r="B213" s="46"/>
      <c r="C213" s="291" t="s">
        <v>753</v>
      </c>
      <c r="D213" s="292" t="s">
        <v>19</v>
      </c>
      <c r="E213" s="293" t="s">
        <v>19</v>
      </c>
      <c r="F213" s="294">
        <v>224.81</v>
      </c>
      <c r="G213" s="40"/>
      <c r="H213" s="46"/>
    </row>
    <row r="214" s="2" customFormat="1" ht="16.8" customHeight="1">
      <c r="A214" s="40"/>
      <c r="B214" s="46"/>
      <c r="C214" s="295" t="s">
        <v>753</v>
      </c>
      <c r="D214" s="295" t="s">
        <v>1136</v>
      </c>
      <c r="E214" s="19" t="s">
        <v>19</v>
      </c>
      <c r="F214" s="296">
        <v>224.81</v>
      </c>
      <c r="G214" s="40"/>
      <c r="H214" s="46"/>
    </row>
    <row r="215" s="2" customFormat="1" ht="16.8" customHeight="1">
      <c r="A215" s="40"/>
      <c r="B215" s="46"/>
      <c r="C215" s="297" t="s">
        <v>1661</v>
      </c>
      <c r="D215" s="40"/>
      <c r="E215" s="40"/>
      <c r="F215" s="40"/>
      <c r="G215" s="40"/>
      <c r="H215" s="46"/>
    </row>
    <row r="216" s="2" customFormat="1" ht="16.8" customHeight="1">
      <c r="A216" s="40"/>
      <c r="B216" s="46"/>
      <c r="C216" s="295" t="s">
        <v>814</v>
      </c>
      <c r="D216" s="295" t="s">
        <v>815</v>
      </c>
      <c r="E216" s="19" t="s">
        <v>233</v>
      </c>
      <c r="F216" s="296">
        <v>224.81</v>
      </c>
      <c r="G216" s="40"/>
      <c r="H216" s="46"/>
    </row>
    <row r="217" s="2" customFormat="1" ht="16.8" customHeight="1">
      <c r="A217" s="40"/>
      <c r="B217" s="46"/>
      <c r="C217" s="295" t="s">
        <v>819</v>
      </c>
      <c r="D217" s="295" t="s">
        <v>820</v>
      </c>
      <c r="E217" s="19" t="s">
        <v>279</v>
      </c>
      <c r="F217" s="296">
        <v>449.62</v>
      </c>
      <c r="G217" s="40"/>
      <c r="H217" s="46"/>
    </row>
    <row r="218" s="2" customFormat="1" ht="16.8" customHeight="1">
      <c r="A218" s="40"/>
      <c r="B218" s="46"/>
      <c r="C218" s="291" t="s">
        <v>755</v>
      </c>
      <c r="D218" s="292" t="s">
        <v>19</v>
      </c>
      <c r="E218" s="293" t="s">
        <v>19</v>
      </c>
      <c r="F218" s="294">
        <v>1117</v>
      </c>
      <c r="G218" s="40"/>
      <c r="H218" s="46"/>
    </row>
    <row r="219" s="2" customFormat="1" ht="16.8" customHeight="1">
      <c r="A219" s="40"/>
      <c r="B219" s="46"/>
      <c r="C219" s="295" t="s">
        <v>755</v>
      </c>
      <c r="D219" s="295" t="s">
        <v>1137</v>
      </c>
      <c r="E219" s="19" t="s">
        <v>19</v>
      </c>
      <c r="F219" s="296">
        <v>1117</v>
      </c>
      <c r="G219" s="40"/>
      <c r="H219" s="46"/>
    </row>
    <row r="220" s="2" customFormat="1" ht="16.8" customHeight="1">
      <c r="A220" s="40"/>
      <c r="B220" s="46"/>
      <c r="C220" s="297" t="s">
        <v>1661</v>
      </c>
      <c r="D220" s="40"/>
      <c r="E220" s="40"/>
      <c r="F220" s="40"/>
      <c r="G220" s="40"/>
      <c r="H220" s="46"/>
    </row>
    <row r="221" s="2" customFormat="1" ht="16.8" customHeight="1">
      <c r="A221" s="40"/>
      <c r="B221" s="46"/>
      <c r="C221" s="295" t="s">
        <v>809</v>
      </c>
      <c r="D221" s="295" t="s">
        <v>810</v>
      </c>
      <c r="E221" s="19" t="s">
        <v>233</v>
      </c>
      <c r="F221" s="296">
        <v>1117</v>
      </c>
      <c r="G221" s="40"/>
      <c r="H221" s="46"/>
    </row>
    <row r="222" s="2" customFormat="1" ht="16.8" customHeight="1">
      <c r="A222" s="40"/>
      <c r="B222" s="46"/>
      <c r="C222" s="295" t="s">
        <v>778</v>
      </c>
      <c r="D222" s="295" t="s">
        <v>779</v>
      </c>
      <c r="E222" s="19" t="s">
        <v>233</v>
      </c>
      <c r="F222" s="296">
        <v>2234</v>
      </c>
      <c r="G222" s="40"/>
      <c r="H222" s="46"/>
    </row>
    <row r="223" s="2" customFormat="1" ht="16.8" customHeight="1">
      <c r="A223" s="40"/>
      <c r="B223" s="46"/>
      <c r="C223" s="295" t="s">
        <v>785</v>
      </c>
      <c r="D223" s="295" t="s">
        <v>786</v>
      </c>
      <c r="E223" s="19" t="s">
        <v>233</v>
      </c>
      <c r="F223" s="296">
        <v>441.63499999999999</v>
      </c>
      <c r="G223" s="40"/>
      <c r="H223" s="46"/>
    </row>
    <row r="224" s="2" customFormat="1" ht="16.8" customHeight="1">
      <c r="A224" s="40"/>
      <c r="B224" s="46"/>
      <c r="C224" s="295" t="s">
        <v>792</v>
      </c>
      <c r="D224" s="295" t="s">
        <v>793</v>
      </c>
      <c r="E224" s="19" t="s">
        <v>233</v>
      </c>
      <c r="F224" s="296">
        <v>1558.635</v>
      </c>
      <c r="G224" s="40"/>
      <c r="H224" s="46"/>
    </row>
    <row r="225" s="2" customFormat="1" ht="16.8" customHeight="1">
      <c r="A225" s="40"/>
      <c r="B225" s="46"/>
      <c r="C225" s="291" t="s">
        <v>757</v>
      </c>
      <c r="D225" s="292" t="s">
        <v>19</v>
      </c>
      <c r="E225" s="293" t="s">
        <v>19</v>
      </c>
      <c r="F225" s="294">
        <v>441.63499999999999</v>
      </c>
      <c r="G225" s="40"/>
      <c r="H225" s="46"/>
    </row>
    <row r="226" s="2" customFormat="1" ht="16.8" customHeight="1">
      <c r="A226" s="40"/>
      <c r="B226" s="46"/>
      <c r="C226" s="295" t="s">
        <v>19</v>
      </c>
      <c r="D226" s="295" t="s">
        <v>790</v>
      </c>
      <c r="E226" s="19" t="s">
        <v>19</v>
      </c>
      <c r="F226" s="296">
        <v>0</v>
      </c>
      <c r="G226" s="40"/>
      <c r="H226" s="46"/>
    </row>
    <row r="227" s="2" customFormat="1" ht="16.8" customHeight="1">
      <c r="A227" s="40"/>
      <c r="B227" s="46"/>
      <c r="C227" s="295" t="s">
        <v>757</v>
      </c>
      <c r="D227" s="295" t="s">
        <v>1174</v>
      </c>
      <c r="E227" s="19" t="s">
        <v>19</v>
      </c>
      <c r="F227" s="296">
        <v>441.63499999999999</v>
      </c>
      <c r="G227" s="40"/>
      <c r="H227" s="46"/>
    </row>
    <row r="228" s="2" customFormat="1" ht="16.8" customHeight="1">
      <c r="A228" s="40"/>
      <c r="B228" s="46"/>
      <c r="C228" s="297" t="s">
        <v>1661</v>
      </c>
      <c r="D228" s="40"/>
      <c r="E228" s="40"/>
      <c r="F228" s="40"/>
      <c r="G228" s="40"/>
      <c r="H228" s="46"/>
    </row>
    <row r="229" s="2" customFormat="1" ht="16.8" customHeight="1">
      <c r="A229" s="40"/>
      <c r="B229" s="46"/>
      <c r="C229" s="295" t="s">
        <v>785</v>
      </c>
      <c r="D229" s="295" t="s">
        <v>786</v>
      </c>
      <c r="E229" s="19" t="s">
        <v>233</v>
      </c>
      <c r="F229" s="296">
        <v>441.63499999999999</v>
      </c>
      <c r="G229" s="40"/>
      <c r="H229" s="46"/>
    </row>
    <row r="230" s="2" customFormat="1" ht="16.8" customHeight="1">
      <c r="A230" s="40"/>
      <c r="B230" s="46"/>
      <c r="C230" s="295" t="s">
        <v>792</v>
      </c>
      <c r="D230" s="295" t="s">
        <v>793</v>
      </c>
      <c r="E230" s="19" t="s">
        <v>233</v>
      </c>
      <c r="F230" s="296">
        <v>1558.635</v>
      </c>
      <c r="G230" s="40"/>
      <c r="H230" s="46"/>
    </row>
    <row r="231" s="2" customFormat="1" ht="16.8" customHeight="1">
      <c r="A231" s="40"/>
      <c r="B231" s="46"/>
      <c r="C231" s="295" t="s">
        <v>798</v>
      </c>
      <c r="D231" s="295" t="s">
        <v>799</v>
      </c>
      <c r="E231" s="19" t="s">
        <v>279</v>
      </c>
      <c r="F231" s="296">
        <v>883.26999999999998</v>
      </c>
      <c r="G231" s="40"/>
      <c r="H231" s="46"/>
    </row>
    <row r="232" s="2" customFormat="1" ht="16.8" customHeight="1">
      <c r="A232" s="40"/>
      <c r="B232" s="46"/>
      <c r="C232" s="295" t="s">
        <v>804</v>
      </c>
      <c r="D232" s="295" t="s">
        <v>805</v>
      </c>
      <c r="E232" s="19" t="s">
        <v>233</v>
      </c>
      <c r="F232" s="296">
        <v>441.63499999999999</v>
      </c>
      <c r="G232" s="40"/>
      <c r="H232" s="46"/>
    </row>
    <row r="233" s="2" customFormat="1" ht="26.4" customHeight="1">
      <c r="A233" s="40"/>
      <c r="B233" s="46"/>
      <c r="C233" s="290" t="s">
        <v>1664</v>
      </c>
      <c r="D233" s="290" t="s">
        <v>97</v>
      </c>
      <c r="E233" s="40"/>
      <c r="F233" s="40"/>
      <c r="G233" s="40"/>
      <c r="H233" s="46"/>
    </row>
    <row r="234" s="2" customFormat="1" ht="16.8" customHeight="1">
      <c r="A234" s="40"/>
      <c r="B234" s="46"/>
      <c r="C234" s="291" t="s">
        <v>829</v>
      </c>
      <c r="D234" s="292" t="s">
        <v>19</v>
      </c>
      <c r="E234" s="293" t="s">
        <v>19</v>
      </c>
      <c r="F234" s="294">
        <v>112.41</v>
      </c>
      <c r="G234" s="40"/>
      <c r="H234" s="46"/>
    </row>
    <row r="235" s="2" customFormat="1" ht="16.8" customHeight="1">
      <c r="A235" s="40"/>
      <c r="B235" s="46"/>
      <c r="C235" s="295" t="s">
        <v>829</v>
      </c>
      <c r="D235" s="295" t="s">
        <v>1385</v>
      </c>
      <c r="E235" s="19" t="s">
        <v>19</v>
      </c>
      <c r="F235" s="296">
        <v>112.41</v>
      </c>
      <c r="G235" s="40"/>
      <c r="H235" s="46"/>
    </row>
    <row r="236" s="2" customFormat="1" ht="16.8" customHeight="1">
      <c r="A236" s="40"/>
      <c r="B236" s="46"/>
      <c r="C236" s="291" t="s">
        <v>751</v>
      </c>
      <c r="D236" s="292" t="s">
        <v>19</v>
      </c>
      <c r="E236" s="293" t="s">
        <v>19</v>
      </c>
      <c r="F236" s="294">
        <v>705.27999999999997</v>
      </c>
      <c r="G236" s="40"/>
      <c r="H236" s="46"/>
    </row>
    <row r="237" s="2" customFormat="1" ht="16.8" customHeight="1">
      <c r="A237" s="40"/>
      <c r="B237" s="46"/>
      <c r="C237" s="291" t="s">
        <v>1132</v>
      </c>
      <c r="D237" s="292" t="s">
        <v>19</v>
      </c>
      <c r="E237" s="293" t="s">
        <v>19</v>
      </c>
      <c r="F237" s="294">
        <v>384</v>
      </c>
      <c r="G237" s="40"/>
      <c r="H237" s="46"/>
    </row>
    <row r="238" s="2" customFormat="1" ht="16.8" customHeight="1">
      <c r="A238" s="40"/>
      <c r="B238" s="46"/>
      <c r="C238" s="295" t="s">
        <v>1132</v>
      </c>
      <c r="D238" s="295" t="s">
        <v>1331</v>
      </c>
      <c r="E238" s="19" t="s">
        <v>19</v>
      </c>
      <c r="F238" s="296">
        <v>384</v>
      </c>
      <c r="G238" s="40"/>
      <c r="H238" s="46"/>
    </row>
    <row r="239" s="2" customFormat="1" ht="16.8" customHeight="1">
      <c r="A239" s="40"/>
      <c r="B239" s="46"/>
      <c r="C239" s="297" t="s">
        <v>1661</v>
      </c>
      <c r="D239" s="40"/>
      <c r="E239" s="40"/>
      <c r="F239" s="40"/>
      <c r="G239" s="40"/>
      <c r="H239" s="46"/>
    </row>
    <row r="240" s="2" customFormat="1" ht="16.8" customHeight="1">
      <c r="A240" s="40"/>
      <c r="B240" s="46"/>
      <c r="C240" s="295" t="s">
        <v>1162</v>
      </c>
      <c r="D240" s="295" t="s">
        <v>1163</v>
      </c>
      <c r="E240" s="19" t="s">
        <v>132</v>
      </c>
      <c r="F240" s="296">
        <v>384</v>
      </c>
      <c r="G240" s="40"/>
      <c r="H240" s="46"/>
    </row>
    <row r="241" s="2" customFormat="1" ht="16.8" customHeight="1">
      <c r="A241" s="40"/>
      <c r="B241" s="46"/>
      <c r="C241" s="295" t="s">
        <v>1167</v>
      </c>
      <c r="D241" s="295" t="s">
        <v>1168</v>
      </c>
      <c r="E241" s="19" t="s">
        <v>132</v>
      </c>
      <c r="F241" s="296">
        <v>384</v>
      </c>
      <c r="G241" s="40"/>
      <c r="H241" s="46"/>
    </row>
    <row r="242" s="2" customFormat="1" ht="16.8" customHeight="1">
      <c r="A242" s="40"/>
      <c r="B242" s="46"/>
      <c r="C242" s="291" t="s">
        <v>1134</v>
      </c>
      <c r="D242" s="292" t="s">
        <v>19</v>
      </c>
      <c r="E242" s="293" t="s">
        <v>19</v>
      </c>
      <c r="F242" s="294">
        <v>93.75</v>
      </c>
      <c r="G242" s="40"/>
      <c r="H242" s="46"/>
    </row>
    <row r="243" s="2" customFormat="1" ht="16.8" customHeight="1">
      <c r="A243" s="40"/>
      <c r="B243" s="46"/>
      <c r="C243" s="295" t="s">
        <v>1134</v>
      </c>
      <c r="D243" s="295" t="s">
        <v>1350</v>
      </c>
      <c r="E243" s="19" t="s">
        <v>19</v>
      </c>
      <c r="F243" s="296">
        <v>93.75</v>
      </c>
      <c r="G243" s="40"/>
      <c r="H243" s="46"/>
    </row>
    <row r="244" s="2" customFormat="1" ht="16.8" customHeight="1">
      <c r="A244" s="40"/>
      <c r="B244" s="46"/>
      <c r="C244" s="297" t="s">
        <v>1661</v>
      </c>
      <c r="D244" s="40"/>
      <c r="E244" s="40"/>
      <c r="F244" s="40"/>
      <c r="G244" s="40"/>
      <c r="H244" s="46"/>
    </row>
    <row r="245" s="2" customFormat="1" ht="16.8" customHeight="1">
      <c r="A245" s="40"/>
      <c r="B245" s="46"/>
      <c r="C245" s="295" t="s">
        <v>1156</v>
      </c>
      <c r="D245" s="295" t="s">
        <v>1157</v>
      </c>
      <c r="E245" s="19" t="s">
        <v>233</v>
      </c>
      <c r="F245" s="296">
        <v>93.75</v>
      </c>
      <c r="G245" s="40"/>
      <c r="H245" s="46"/>
    </row>
    <row r="246" s="2" customFormat="1" ht="16.8" customHeight="1">
      <c r="A246" s="40"/>
      <c r="B246" s="46"/>
      <c r="C246" s="295" t="s">
        <v>785</v>
      </c>
      <c r="D246" s="295" t="s">
        <v>786</v>
      </c>
      <c r="E246" s="19" t="s">
        <v>233</v>
      </c>
      <c r="F246" s="296">
        <v>582.77999999999997</v>
      </c>
      <c r="G246" s="40"/>
      <c r="H246" s="46"/>
    </row>
    <row r="247" s="2" customFormat="1" ht="16.8" customHeight="1">
      <c r="A247" s="40"/>
      <c r="B247" s="46"/>
      <c r="C247" s="291" t="s">
        <v>759</v>
      </c>
      <c r="D247" s="292" t="s">
        <v>19</v>
      </c>
      <c r="E247" s="293" t="s">
        <v>19</v>
      </c>
      <c r="F247" s="294">
        <v>30</v>
      </c>
      <c r="G247" s="40"/>
      <c r="H247" s="46"/>
    </row>
    <row r="248" s="2" customFormat="1" ht="16.8" customHeight="1">
      <c r="A248" s="40"/>
      <c r="B248" s="46"/>
      <c r="C248" s="291" t="s">
        <v>1333</v>
      </c>
      <c r="D248" s="292" t="s">
        <v>19</v>
      </c>
      <c r="E248" s="293" t="s">
        <v>19</v>
      </c>
      <c r="F248" s="294">
        <v>141.59999999999999</v>
      </c>
      <c r="G248" s="40"/>
      <c r="H248" s="46"/>
    </row>
    <row r="249" s="2" customFormat="1" ht="16.8" customHeight="1">
      <c r="A249" s="40"/>
      <c r="B249" s="46"/>
      <c r="C249" s="295" t="s">
        <v>1333</v>
      </c>
      <c r="D249" s="295" t="s">
        <v>1342</v>
      </c>
      <c r="E249" s="19" t="s">
        <v>19</v>
      </c>
      <c r="F249" s="296">
        <v>141.59999999999999</v>
      </c>
      <c r="G249" s="40"/>
      <c r="H249" s="46"/>
    </row>
    <row r="250" s="2" customFormat="1" ht="16.8" customHeight="1">
      <c r="A250" s="40"/>
      <c r="B250" s="46"/>
      <c r="C250" s="297" t="s">
        <v>1661</v>
      </c>
      <c r="D250" s="40"/>
      <c r="E250" s="40"/>
      <c r="F250" s="40"/>
      <c r="G250" s="40"/>
      <c r="H250" s="46"/>
    </row>
    <row r="251" s="2" customFormat="1" ht="16.8" customHeight="1">
      <c r="A251" s="40"/>
      <c r="B251" s="46"/>
      <c r="C251" s="295" t="s">
        <v>773</v>
      </c>
      <c r="D251" s="295" t="s">
        <v>774</v>
      </c>
      <c r="E251" s="19" t="s">
        <v>233</v>
      </c>
      <c r="F251" s="296">
        <v>141.59999999999999</v>
      </c>
      <c r="G251" s="40"/>
      <c r="H251" s="46"/>
    </row>
    <row r="252" s="2" customFormat="1" ht="16.8" customHeight="1">
      <c r="A252" s="40"/>
      <c r="B252" s="46"/>
      <c r="C252" s="295" t="s">
        <v>785</v>
      </c>
      <c r="D252" s="295" t="s">
        <v>786</v>
      </c>
      <c r="E252" s="19" t="s">
        <v>233</v>
      </c>
      <c r="F252" s="296">
        <v>582.77999999999997</v>
      </c>
      <c r="G252" s="40"/>
      <c r="H252" s="46"/>
    </row>
    <row r="253" s="2" customFormat="1" ht="16.8" customHeight="1">
      <c r="A253" s="40"/>
      <c r="B253" s="46"/>
      <c r="C253" s="295" t="s">
        <v>814</v>
      </c>
      <c r="D253" s="295" t="s">
        <v>815</v>
      </c>
      <c r="E253" s="19" t="s">
        <v>233</v>
      </c>
      <c r="F253" s="296">
        <v>376.23000000000002</v>
      </c>
      <c r="G253" s="40"/>
      <c r="H253" s="46"/>
    </row>
    <row r="254" s="2" customFormat="1" ht="16.8" customHeight="1">
      <c r="A254" s="40"/>
      <c r="B254" s="46"/>
      <c r="C254" s="295" t="s">
        <v>1359</v>
      </c>
      <c r="D254" s="295" t="s">
        <v>1360</v>
      </c>
      <c r="E254" s="19" t="s">
        <v>279</v>
      </c>
      <c r="F254" s="296">
        <v>283.19999999999999</v>
      </c>
      <c r="G254" s="40"/>
      <c r="H254" s="46"/>
    </row>
    <row r="255" s="2" customFormat="1" ht="16.8" customHeight="1">
      <c r="A255" s="40"/>
      <c r="B255" s="46"/>
      <c r="C255" s="291" t="s">
        <v>1338</v>
      </c>
      <c r="D255" s="292" t="s">
        <v>19</v>
      </c>
      <c r="E255" s="293" t="s">
        <v>19</v>
      </c>
      <c r="F255" s="294">
        <v>883.42999999999995</v>
      </c>
      <c r="G255" s="40"/>
      <c r="H255" s="46"/>
    </row>
    <row r="256" s="2" customFormat="1" ht="16.8" customHeight="1">
      <c r="A256" s="40"/>
      <c r="B256" s="46"/>
      <c r="C256" s="295" t="s">
        <v>19</v>
      </c>
      <c r="D256" s="295" t="s">
        <v>1348</v>
      </c>
      <c r="E256" s="19" t="s">
        <v>19</v>
      </c>
      <c r="F256" s="296">
        <v>168.22999999999999</v>
      </c>
      <c r="G256" s="40"/>
      <c r="H256" s="46"/>
    </row>
    <row r="257" s="2" customFormat="1" ht="16.8" customHeight="1">
      <c r="A257" s="40"/>
      <c r="B257" s="46"/>
      <c r="C257" s="295" t="s">
        <v>19</v>
      </c>
      <c r="D257" s="295" t="s">
        <v>1349</v>
      </c>
      <c r="E257" s="19" t="s">
        <v>19</v>
      </c>
      <c r="F257" s="296">
        <v>715.20000000000005</v>
      </c>
      <c r="G257" s="40"/>
      <c r="H257" s="46"/>
    </row>
    <row r="258" s="2" customFormat="1" ht="16.8" customHeight="1">
      <c r="A258" s="40"/>
      <c r="B258" s="46"/>
      <c r="C258" s="295" t="s">
        <v>1338</v>
      </c>
      <c r="D258" s="295" t="s">
        <v>217</v>
      </c>
      <c r="E258" s="19" t="s">
        <v>19</v>
      </c>
      <c r="F258" s="296">
        <v>883.42999999999995</v>
      </c>
      <c r="G258" s="40"/>
      <c r="H258" s="46"/>
    </row>
    <row r="259" s="2" customFormat="1" ht="16.8" customHeight="1">
      <c r="A259" s="40"/>
      <c r="B259" s="46"/>
      <c r="C259" s="297" t="s">
        <v>1661</v>
      </c>
      <c r="D259" s="40"/>
      <c r="E259" s="40"/>
      <c r="F259" s="40"/>
      <c r="G259" s="40"/>
      <c r="H259" s="46"/>
    </row>
    <row r="260" s="2" customFormat="1" ht="16.8" customHeight="1">
      <c r="A260" s="40"/>
      <c r="B260" s="46"/>
      <c r="C260" s="295" t="s">
        <v>1343</v>
      </c>
      <c r="D260" s="295" t="s">
        <v>1344</v>
      </c>
      <c r="E260" s="19" t="s">
        <v>233</v>
      </c>
      <c r="F260" s="296">
        <v>883.42999999999995</v>
      </c>
      <c r="G260" s="40"/>
      <c r="H260" s="46"/>
    </row>
    <row r="261" s="2" customFormat="1" ht="16.8" customHeight="1">
      <c r="A261" s="40"/>
      <c r="B261" s="46"/>
      <c r="C261" s="295" t="s">
        <v>785</v>
      </c>
      <c r="D261" s="295" t="s">
        <v>786</v>
      </c>
      <c r="E261" s="19" t="s">
        <v>233</v>
      </c>
      <c r="F261" s="296">
        <v>582.77999999999997</v>
      </c>
      <c r="G261" s="40"/>
      <c r="H261" s="46"/>
    </row>
    <row r="262" s="2" customFormat="1" ht="16.8" customHeight="1">
      <c r="A262" s="40"/>
      <c r="B262" s="46"/>
      <c r="C262" s="291" t="s">
        <v>753</v>
      </c>
      <c r="D262" s="292" t="s">
        <v>19</v>
      </c>
      <c r="E262" s="293" t="s">
        <v>19</v>
      </c>
      <c r="F262" s="294">
        <v>234.63</v>
      </c>
      <c r="G262" s="40"/>
      <c r="H262" s="46"/>
    </row>
    <row r="263" s="2" customFormat="1" ht="16.8" customHeight="1">
      <c r="A263" s="40"/>
      <c r="B263" s="46"/>
      <c r="C263" s="295" t="s">
        <v>753</v>
      </c>
      <c r="D263" s="295" t="s">
        <v>1335</v>
      </c>
      <c r="E263" s="19" t="s">
        <v>19</v>
      </c>
      <c r="F263" s="296">
        <v>234.63</v>
      </c>
      <c r="G263" s="40"/>
      <c r="H263" s="46"/>
    </row>
    <row r="264" s="2" customFormat="1" ht="16.8" customHeight="1">
      <c r="A264" s="40"/>
      <c r="B264" s="46"/>
      <c r="C264" s="297" t="s">
        <v>1661</v>
      </c>
      <c r="D264" s="40"/>
      <c r="E264" s="40"/>
      <c r="F264" s="40"/>
      <c r="G264" s="40"/>
      <c r="H264" s="46"/>
    </row>
    <row r="265" s="2" customFormat="1" ht="16.8" customHeight="1">
      <c r="A265" s="40"/>
      <c r="B265" s="46"/>
      <c r="C265" s="295" t="s">
        <v>814</v>
      </c>
      <c r="D265" s="295" t="s">
        <v>815</v>
      </c>
      <c r="E265" s="19" t="s">
        <v>233</v>
      </c>
      <c r="F265" s="296">
        <v>376.23000000000002</v>
      </c>
      <c r="G265" s="40"/>
      <c r="H265" s="46"/>
    </row>
    <row r="266" s="2" customFormat="1" ht="16.8" customHeight="1">
      <c r="A266" s="40"/>
      <c r="B266" s="46"/>
      <c r="C266" s="295" t="s">
        <v>819</v>
      </c>
      <c r="D266" s="295" t="s">
        <v>820</v>
      </c>
      <c r="E266" s="19" t="s">
        <v>279</v>
      </c>
      <c r="F266" s="296">
        <v>469.25999999999999</v>
      </c>
      <c r="G266" s="40"/>
      <c r="H266" s="46"/>
    </row>
    <row r="267" s="2" customFormat="1" ht="16.8" customHeight="1">
      <c r="A267" s="40"/>
      <c r="B267" s="46"/>
      <c r="C267" s="291" t="s">
        <v>755</v>
      </c>
      <c r="D267" s="292" t="s">
        <v>19</v>
      </c>
      <c r="E267" s="293" t="s">
        <v>19</v>
      </c>
      <c r="F267" s="294">
        <v>536</v>
      </c>
      <c r="G267" s="40"/>
      <c r="H267" s="46"/>
    </row>
    <row r="268" s="2" customFormat="1" ht="16.8" customHeight="1">
      <c r="A268" s="40"/>
      <c r="B268" s="46"/>
      <c r="C268" s="295" t="s">
        <v>755</v>
      </c>
      <c r="D268" s="295" t="s">
        <v>1336</v>
      </c>
      <c r="E268" s="19" t="s">
        <v>19</v>
      </c>
      <c r="F268" s="296">
        <v>536</v>
      </c>
      <c r="G268" s="40"/>
      <c r="H268" s="46"/>
    </row>
    <row r="269" s="2" customFormat="1" ht="16.8" customHeight="1">
      <c r="A269" s="40"/>
      <c r="B269" s="46"/>
      <c r="C269" s="297" t="s">
        <v>1661</v>
      </c>
      <c r="D269" s="40"/>
      <c r="E269" s="40"/>
      <c r="F269" s="40"/>
      <c r="G269" s="40"/>
      <c r="H269" s="46"/>
    </row>
    <row r="270" s="2" customFormat="1" ht="16.8" customHeight="1">
      <c r="A270" s="40"/>
      <c r="B270" s="46"/>
      <c r="C270" s="295" t="s">
        <v>809</v>
      </c>
      <c r="D270" s="295" t="s">
        <v>810</v>
      </c>
      <c r="E270" s="19" t="s">
        <v>233</v>
      </c>
      <c r="F270" s="296">
        <v>536</v>
      </c>
      <c r="G270" s="40"/>
      <c r="H270" s="46"/>
    </row>
    <row r="271" s="2" customFormat="1" ht="16.8" customHeight="1">
      <c r="A271" s="40"/>
      <c r="B271" s="46"/>
      <c r="C271" s="295" t="s">
        <v>778</v>
      </c>
      <c r="D271" s="295" t="s">
        <v>779</v>
      </c>
      <c r="E271" s="19" t="s">
        <v>233</v>
      </c>
      <c r="F271" s="296">
        <v>1072</v>
      </c>
      <c r="G271" s="40"/>
      <c r="H271" s="46"/>
    </row>
    <row r="272" s="2" customFormat="1" ht="16.8" customHeight="1">
      <c r="A272" s="40"/>
      <c r="B272" s="46"/>
      <c r="C272" s="295" t="s">
        <v>785</v>
      </c>
      <c r="D272" s="295" t="s">
        <v>786</v>
      </c>
      <c r="E272" s="19" t="s">
        <v>233</v>
      </c>
      <c r="F272" s="296">
        <v>582.77999999999997</v>
      </c>
      <c r="G272" s="40"/>
      <c r="H272" s="46"/>
    </row>
    <row r="273" s="2" customFormat="1" ht="16.8" customHeight="1">
      <c r="A273" s="40"/>
      <c r="B273" s="46"/>
      <c r="C273" s="295" t="s">
        <v>792</v>
      </c>
      <c r="D273" s="295" t="s">
        <v>793</v>
      </c>
      <c r="E273" s="19" t="s">
        <v>233</v>
      </c>
      <c r="F273" s="296">
        <v>1118.78</v>
      </c>
      <c r="G273" s="40"/>
      <c r="H273" s="46"/>
    </row>
    <row r="274" s="2" customFormat="1" ht="16.8" customHeight="1">
      <c r="A274" s="40"/>
      <c r="B274" s="46"/>
      <c r="C274" s="291" t="s">
        <v>757</v>
      </c>
      <c r="D274" s="292" t="s">
        <v>19</v>
      </c>
      <c r="E274" s="293" t="s">
        <v>19</v>
      </c>
      <c r="F274" s="294">
        <v>582.77999999999997</v>
      </c>
      <c r="G274" s="40"/>
      <c r="H274" s="46"/>
    </row>
    <row r="275" s="2" customFormat="1" ht="16.8" customHeight="1">
      <c r="A275" s="40"/>
      <c r="B275" s="46"/>
      <c r="C275" s="295" t="s">
        <v>19</v>
      </c>
      <c r="D275" s="295" t="s">
        <v>790</v>
      </c>
      <c r="E275" s="19" t="s">
        <v>19</v>
      </c>
      <c r="F275" s="296">
        <v>0</v>
      </c>
      <c r="G275" s="40"/>
      <c r="H275" s="46"/>
    </row>
    <row r="276" s="2" customFormat="1" ht="16.8" customHeight="1">
      <c r="A276" s="40"/>
      <c r="B276" s="46"/>
      <c r="C276" s="295" t="s">
        <v>757</v>
      </c>
      <c r="D276" s="295" t="s">
        <v>1356</v>
      </c>
      <c r="E276" s="19" t="s">
        <v>19</v>
      </c>
      <c r="F276" s="296">
        <v>582.77999999999997</v>
      </c>
      <c r="G276" s="40"/>
      <c r="H276" s="46"/>
    </row>
    <row r="277" s="2" customFormat="1" ht="16.8" customHeight="1">
      <c r="A277" s="40"/>
      <c r="B277" s="46"/>
      <c r="C277" s="297" t="s">
        <v>1661</v>
      </c>
      <c r="D277" s="40"/>
      <c r="E277" s="40"/>
      <c r="F277" s="40"/>
      <c r="G277" s="40"/>
      <c r="H277" s="46"/>
    </row>
    <row r="278" s="2" customFormat="1" ht="16.8" customHeight="1">
      <c r="A278" s="40"/>
      <c r="B278" s="46"/>
      <c r="C278" s="295" t="s">
        <v>785</v>
      </c>
      <c r="D278" s="295" t="s">
        <v>786</v>
      </c>
      <c r="E278" s="19" t="s">
        <v>233</v>
      </c>
      <c r="F278" s="296">
        <v>582.77999999999997</v>
      </c>
      <c r="G278" s="40"/>
      <c r="H278" s="46"/>
    </row>
    <row r="279" s="2" customFormat="1" ht="16.8" customHeight="1">
      <c r="A279" s="40"/>
      <c r="B279" s="46"/>
      <c r="C279" s="295" t="s">
        <v>792</v>
      </c>
      <c r="D279" s="295" t="s">
        <v>793</v>
      </c>
      <c r="E279" s="19" t="s">
        <v>233</v>
      </c>
      <c r="F279" s="296">
        <v>1118.78</v>
      </c>
      <c r="G279" s="40"/>
      <c r="H279" s="46"/>
    </row>
    <row r="280" s="2" customFormat="1" ht="16.8" customHeight="1">
      <c r="A280" s="40"/>
      <c r="B280" s="46"/>
      <c r="C280" s="295" t="s">
        <v>798</v>
      </c>
      <c r="D280" s="295" t="s">
        <v>799</v>
      </c>
      <c r="E280" s="19" t="s">
        <v>279</v>
      </c>
      <c r="F280" s="296">
        <v>1165.56</v>
      </c>
      <c r="G280" s="40"/>
      <c r="H280" s="46"/>
    </row>
    <row r="281" s="2" customFormat="1" ht="16.8" customHeight="1">
      <c r="A281" s="40"/>
      <c r="B281" s="46"/>
      <c r="C281" s="295" t="s">
        <v>804</v>
      </c>
      <c r="D281" s="295" t="s">
        <v>805</v>
      </c>
      <c r="E281" s="19" t="s">
        <v>233</v>
      </c>
      <c r="F281" s="296">
        <v>582.77999999999997</v>
      </c>
      <c r="G281" s="40"/>
      <c r="H281" s="46"/>
    </row>
    <row r="282" s="2" customFormat="1" ht="7.44" customHeight="1">
      <c r="A282" s="40"/>
      <c r="B282" s="168"/>
      <c r="C282" s="169"/>
      <c r="D282" s="169"/>
      <c r="E282" s="169"/>
      <c r="F282" s="169"/>
      <c r="G282" s="169"/>
      <c r="H282" s="46"/>
    </row>
    <row r="283" s="2" customFormat="1">
      <c r="A283" s="40"/>
      <c r="B283" s="40"/>
      <c r="C283" s="40"/>
      <c r="D283" s="40"/>
      <c r="E283" s="40"/>
      <c r="F283" s="40"/>
      <c r="G283" s="40"/>
      <c r="H283" s="40"/>
    </row>
  </sheetData>
  <sheetProtection sheet="1" formatColumns="0" formatRows="0" objects="1" scenarios="1" spinCount="100000" saltValue="zZcypdmVNC65gj9cL7y8brgSgLymgRmTIErWDAz3LUJ+6d2VM1vGcbOdyW2VkheM0nz2PK0d5isweH8JzBgsFA==" hashValue="J/88M5EmK+nAKrKTyDgy4Ue9T/GIyIAxGb9R/OKS4qkcxugqYNHLHbx1pz4eyxgy41rhkOEa3LdxLv70qS/Ppg==" algorithmName="SHA-512" password="CA9C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8" customWidth="1"/>
    <col min="2" max="2" width="1.667969" style="298" customWidth="1"/>
    <col min="3" max="4" width="5" style="298" customWidth="1"/>
    <col min="5" max="5" width="11.66016" style="298" customWidth="1"/>
    <col min="6" max="6" width="9.160156" style="298" customWidth="1"/>
    <col min="7" max="7" width="5" style="298" customWidth="1"/>
    <col min="8" max="8" width="77.83203" style="298" customWidth="1"/>
    <col min="9" max="10" width="20" style="298" customWidth="1"/>
    <col min="11" max="11" width="1.667969" style="298" customWidth="1"/>
  </cols>
  <sheetData>
    <row r="1" s="1" customFormat="1" ht="37.5" customHeight="1"/>
    <row r="2" s="1" customFormat="1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6" customFormat="1" ht="45" customHeight="1">
      <c r="B3" s="302"/>
      <c r="C3" s="303" t="s">
        <v>1665</v>
      </c>
      <c r="D3" s="303"/>
      <c r="E3" s="303"/>
      <c r="F3" s="303"/>
      <c r="G3" s="303"/>
      <c r="H3" s="303"/>
      <c r="I3" s="303"/>
      <c r="J3" s="303"/>
      <c r="K3" s="304"/>
    </row>
    <row r="4" s="1" customFormat="1" ht="25.5" customHeight="1">
      <c r="B4" s="305"/>
      <c r="C4" s="306" t="s">
        <v>1666</v>
      </c>
      <c r="D4" s="306"/>
      <c r="E4" s="306"/>
      <c r="F4" s="306"/>
      <c r="G4" s="306"/>
      <c r="H4" s="306"/>
      <c r="I4" s="306"/>
      <c r="J4" s="306"/>
      <c r="K4" s="307"/>
    </row>
    <row r="5" s="1" customFormat="1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s="1" customFormat="1" ht="15" customHeight="1">
      <c r="B6" s="305"/>
      <c r="C6" s="309" t="s">
        <v>1667</v>
      </c>
      <c r="D6" s="309"/>
      <c r="E6" s="309"/>
      <c r="F6" s="309"/>
      <c r="G6" s="309"/>
      <c r="H6" s="309"/>
      <c r="I6" s="309"/>
      <c r="J6" s="309"/>
      <c r="K6" s="307"/>
    </row>
    <row r="7" s="1" customFormat="1" ht="15" customHeight="1">
      <c r="B7" s="310"/>
      <c r="C7" s="309" t="s">
        <v>1668</v>
      </c>
      <c r="D7" s="309"/>
      <c r="E7" s="309"/>
      <c r="F7" s="309"/>
      <c r="G7" s="309"/>
      <c r="H7" s="309"/>
      <c r="I7" s="309"/>
      <c r="J7" s="309"/>
      <c r="K7" s="307"/>
    </row>
    <row r="8" s="1" customFormat="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="1" customFormat="1" ht="15" customHeight="1">
      <c r="B9" s="310"/>
      <c r="C9" s="309" t="s">
        <v>1669</v>
      </c>
      <c r="D9" s="309"/>
      <c r="E9" s="309"/>
      <c r="F9" s="309"/>
      <c r="G9" s="309"/>
      <c r="H9" s="309"/>
      <c r="I9" s="309"/>
      <c r="J9" s="309"/>
      <c r="K9" s="307"/>
    </row>
    <row r="10" s="1" customFormat="1" ht="15" customHeight="1">
      <c r="B10" s="310"/>
      <c r="C10" s="309"/>
      <c r="D10" s="309" t="s">
        <v>1670</v>
      </c>
      <c r="E10" s="309"/>
      <c r="F10" s="309"/>
      <c r="G10" s="309"/>
      <c r="H10" s="309"/>
      <c r="I10" s="309"/>
      <c r="J10" s="309"/>
      <c r="K10" s="307"/>
    </row>
    <row r="11" s="1" customFormat="1" ht="15" customHeight="1">
      <c r="B11" s="310"/>
      <c r="C11" s="311"/>
      <c r="D11" s="309" t="s">
        <v>1671</v>
      </c>
      <c r="E11" s="309"/>
      <c r="F11" s="309"/>
      <c r="G11" s="309"/>
      <c r="H11" s="309"/>
      <c r="I11" s="309"/>
      <c r="J11" s="309"/>
      <c r="K11" s="307"/>
    </row>
    <row r="12" s="1" customFormat="1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s="1" customFormat="1" ht="15" customHeight="1">
      <c r="B13" s="310"/>
      <c r="C13" s="311"/>
      <c r="D13" s="312" t="s">
        <v>1672</v>
      </c>
      <c r="E13" s="309"/>
      <c r="F13" s="309"/>
      <c r="G13" s="309"/>
      <c r="H13" s="309"/>
      <c r="I13" s="309"/>
      <c r="J13" s="309"/>
      <c r="K13" s="307"/>
    </row>
    <row r="14" s="1" customFormat="1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s="1" customFormat="1" ht="15" customHeight="1">
      <c r="B15" s="310"/>
      <c r="C15" s="311"/>
      <c r="D15" s="309" t="s">
        <v>1673</v>
      </c>
      <c r="E15" s="309"/>
      <c r="F15" s="309"/>
      <c r="G15" s="309"/>
      <c r="H15" s="309"/>
      <c r="I15" s="309"/>
      <c r="J15" s="309"/>
      <c r="K15" s="307"/>
    </row>
    <row r="16" s="1" customFormat="1" ht="15" customHeight="1">
      <c r="B16" s="310"/>
      <c r="C16" s="311"/>
      <c r="D16" s="309" t="s">
        <v>1674</v>
      </c>
      <c r="E16" s="309"/>
      <c r="F16" s="309"/>
      <c r="G16" s="309"/>
      <c r="H16" s="309"/>
      <c r="I16" s="309"/>
      <c r="J16" s="309"/>
      <c r="K16" s="307"/>
    </row>
    <row r="17" s="1" customFormat="1" ht="15" customHeight="1">
      <c r="B17" s="310"/>
      <c r="C17" s="311"/>
      <c r="D17" s="309" t="s">
        <v>1675</v>
      </c>
      <c r="E17" s="309"/>
      <c r="F17" s="309"/>
      <c r="G17" s="309"/>
      <c r="H17" s="309"/>
      <c r="I17" s="309"/>
      <c r="J17" s="309"/>
      <c r="K17" s="307"/>
    </row>
    <row r="18" s="1" customFormat="1" ht="15" customHeight="1">
      <c r="B18" s="310"/>
      <c r="C18" s="311"/>
      <c r="D18" s="311"/>
      <c r="E18" s="313" t="s">
        <v>80</v>
      </c>
      <c r="F18" s="309" t="s">
        <v>1676</v>
      </c>
      <c r="G18" s="309"/>
      <c r="H18" s="309"/>
      <c r="I18" s="309"/>
      <c r="J18" s="309"/>
      <c r="K18" s="307"/>
    </row>
    <row r="19" s="1" customFormat="1" ht="15" customHeight="1">
      <c r="B19" s="310"/>
      <c r="C19" s="311"/>
      <c r="D19" s="311"/>
      <c r="E19" s="313" t="s">
        <v>1677</v>
      </c>
      <c r="F19" s="309" t="s">
        <v>1678</v>
      </c>
      <c r="G19" s="309"/>
      <c r="H19" s="309"/>
      <c r="I19" s="309"/>
      <c r="J19" s="309"/>
      <c r="K19" s="307"/>
    </row>
    <row r="20" s="1" customFormat="1" ht="15" customHeight="1">
      <c r="B20" s="310"/>
      <c r="C20" s="311"/>
      <c r="D20" s="311"/>
      <c r="E20" s="313" t="s">
        <v>1679</v>
      </c>
      <c r="F20" s="309" t="s">
        <v>1680</v>
      </c>
      <c r="G20" s="309"/>
      <c r="H20" s="309"/>
      <c r="I20" s="309"/>
      <c r="J20" s="309"/>
      <c r="K20" s="307"/>
    </row>
    <row r="21" s="1" customFormat="1" ht="15" customHeight="1">
      <c r="B21" s="310"/>
      <c r="C21" s="311"/>
      <c r="D21" s="311"/>
      <c r="E21" s="313" t="s">
        <v>105</v>
      </c>
      <c r="F21" s="309" t="s">
        <v>106</v>
      </c>
      <c r="G21" s="309"/>
      <c r="H21" s="309"/>
      <c r="I21" s="309"/>
      <c r="J21" s="309"/>
      <c r="K21" s="307"/>
    </row>
    <row r="22" s="1" customFormat="1" ht="15" customHeight="1">
      <c r="B22" s="310"/>
      <c r="C22" s="311"/>
      <c r="D22" s="311"/>
      <c r="E22" s="313" t="s">
        <v>1681</v>
      </c>
      <c r="F22" s="309" t="s">
        <v>1682</v>
      </c>
      <c r="G22" s="309"/>
      <c r="H22" s="309"/>
      <c r="I22" s="309"/>
      <c r="J22" s="309"/>
      <c r="K22" s="307"/>
    </row>
    <row r="23" s="1" customFormat="1" ht="15" customHeight="1">
      <c r="B23" s="310"/>
      <c r="C23" s="311"/>
      <c r="D23" s="311"/>
      <c r="E23" s="313" t="s">
        <v>85</v>
      </c>
      <c r="F23" s="309" t="s">
        <v>1683</v>
      </c>
      <c r="G23" s="309"/>
      <c r="H23" s="309"/>
      <c r="I23" s="309"/>
      <c r="J23" s="309"/>
      <c r="K23" s="307"/>
    </row>
    <row r="24" s="1" customFormat="1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s="1" customFormat="1" ht="15" customHeight="1">
      <c r="B25" s="310"/>
      <c r="C25" s="309" t="s">
        <v>1684</v>
      </c>
      <c r="D25" s="309"/>
      <c r="E25" s="309"/>
      <c r="F25" s="309"/>
      <c r="G25" s="309"/>
      <c r="H25" s="309"/>
      <c r="I25" s="309"/>
      <c r="J25" s="309"/>
      <c r="K25" s="307"/>
    </row>
    <row r="26" s="1" customFormat="1" ht="15" customHeight="1">
      <c r="B26" s="310"/>
      <c r="C26" s="309" t="s">
        <v>1685</v>
      </c>
      <c r="D26" s="309"/>
      <c r="E26" s="309"/>
      <c r="F26" s="309"/>
      <c r="G26" s="309"/>
      <c r="H26" s="309"/>
      <c r="I26" s="309"/>
      <c r="J26" s="309"/>
      <c r="K26" s="307"/>
    </row>
    <row r="27" s="1" customFormat="1" ht="15" customHeight="1">
      <c r="B27" s="310"/>
      <c r="C27" s="309"/>
      <c r="D27" s="309" t="s">
        <v>1686</v>
      </c>
      <c r="E27" s="309"/>
      <c r="F27" s="309"/>
      <c r="G27" s="309"/>
      <c r="H27" s="309"/>
      <c r="I27" s="309"/>
      <c r="J27" s="309"/>
      <c r="K27" s="307"/>
    </row>
    <row r="28" s="1" customFormat="1" ht="15" customHeight="1">
      <c r="B28" s="310"/>
      <c r="C28" s="311"/>
      <c r="D28" s="309" t="s">
        <v>1687</v>
      </c>
      <c r="E28" s="309"/>
      <c r="F28" s="309"/>
      <c r="G28" s="309"/>
      <c r="H28" s="309"/>
      <c r="I28" s="309"/>
      <c r="J28" s="309"/>
      <c r="K28" s="307"/>
    </row>
    <row r="29" s="1" customFormat="1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s="1" customFormat="1" ht="15" customHeight="1">
      <c r="B30" s="310"/>
      <c r="C30" s="311"/>
      <c r="D30" s="309" t="s">
        <v>1688</v>
      </c>
      <c r="E30" s="309"/>
      <c r="F30" s="309"/>
      <c r="G30" s="309"/>
      <c r="H30" s="309"/>
      <c r="I30" s="309"/>
      <c r="J30" s="309"/>
      <c r="K30" s="307"/>
    </row>
    <row r="31" s="1" customFormat="1" ht="15" customHeight="1">
      <c r="B31" s="310"/>
      <c r="C31" s="311"/>
      <c r="D31" s="309" t="s">
        <v>1689</v>
      </c>
      <c r="E31" s="309"/>
      <c r="F31" s="309"/>
      <c r="G31" s="309"/>
      <c r="H31" s="309"/>
      <c r="I31" s="309"/>
      <c r="J31" s="309"/>
      <c r="K31" s="307"/>
    </row>
    <row r="32" s="1" customFormat="1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s="1" customFormat="1" ht="15" customHeight="1">
      <c r="B33" s="310"/>
      <c r="C33" s="311"/>
      <c r="D33" s="309" t="s">
        <v>1690</v>
      </c>
      <c r="E33" s="309"/>
      <c r="F33" s="309"/>
      <c r="G33" s="309"/>
      <c r="H33" s="309"/>
      <c r="I33" s="309"/>
      <c r="J33" s="309"/>
      <c r="K33" s="307"/>
    </row>
    <row r="34" s="1" customFormat="1" ht="15" customHeight="1">
      <c r="B34" s="310"/>
      <c r="C34" s="311"/>
      <c r="D34" s="309" t="s">
        <v>1691</v>
      </c>
      <c r="E34" s="309"/>
      <c r="F34" s="309"/>
      <c r="G34" s="309"/>
      <c r="H34" s="309"/>
      <c r="I34" s="309"/>
      <c r="J34" s="309"/>
      <c r="K34" s="307"/>
    </row>
    <row r="35" s="1" customFormat="1" ht="15" customHeight="1">
      <c r="B35" s="310"/>
      <c r="C35" s="311"/>
      <c r="D35" s="309" t="s">
        <v>1692</v>
      </c>
      <c r="E35" s="309"/>
      <c r="F35" s="309"/>
      <c r="G35" s="309"/>
      <c r="H35" s="309"/>
      <c r="I35" s="309"/>
      <c r="J35" s="309"/>
      <c r="K35" s="307"/>
    </row>
    <row r="36" s="1" customFormat="1" ht="15" customHeight="1">
      <c r="B36" s="310"/>
      <c r="C36" s="311"/>
      <c r="D36" s="309"/>
      <c r="E36" s="312" t="s">
        <v>176</v>
      </c>
      <c r="F36" s="309"/>
      <c r="G36" s="309" t="s">
        <v>1693</v>
      </c>
      <c r="H36" s="309"/>
      <c r="I36" s="309"/>
      <c r="J36" s="309"/>
      <c r="K36" s="307"/>
    </row>
    <row r="37" s="1" customFormat="1" ht="30.75" customHeight="1">
      <c r="B37" s="310"/>
      <c r="C37" s="311"/>
      <c r="D37" s="309"/>
      <c r="E37" s="312" t="s">
        <v>1694</v>
      </c>
      <c r="F37" s="309"/>
      <c r="G37" s="309" t="s">
        <v>1695</v>
      </c>
      <c r="H37" s="309"/>
      <c r="I37" s="309"/>
      <c r="J37" s="309"/>
      <c r="K37" s="307"/>
    </row>
    <row r="38" s="1" customFormat="1" ht="15" customHeight="1">
      <c r="B38" s="310"/>
      <c r="C38" s="311"/>
      <c r="D38" s="309"/>
      <c r="E38" s="312" t="s">
        <v>55</v>
      </c>
      <c r="F38" s="309"/>
      <c r="G38" s="309" t="s">
        <v>1696</v>
      </c>
      <c r="H38" s="309"/>
      <c r="I38" s="309"/>
      <c r="J38" s="309"/>
      <c r="K38" s="307"/>
    </row>
    <row r="39" s="1" customFormat="1" ht="15" customHeight="1">
      <c r="B39" s="310"/>
      <c r="C39" s="311"/>
      <c r="D39" s="309"/>
      <c r="E39" s="312" t="s">
        <v>56</v>
      </c>
      <c r="F39" s="309"/>
      <c r="G39" s="309" t="s">
        <v>1697</v>
      </c>
      <c r="H39" s="309"/>
      <c r="I39" s="309"/>
      <c r="J39" s="309"/>
      <c r="K39" s="307"/>
    </row>
    <row r="40" s="1" customFormat="1" ht="15" customHeight="1">
      <c r="B40" s="310"/>
      <c r="C40" s="311"/>
      <c r="D40" s="309"/>
      <c r="E40" s="312" t="s">
        <v>177</v>
      </c>
      <c r="F40" s="309"/>
      <c r="G40" s="309" t="s">
        <v>1698</v>
      </c>
      <c r="H40" s="309"/>
      <c r="I40" s="309"/>
      <c r="J40" s="309"/>
      <c r="K40" s="307"/>
    </row>
    <row r="41" s="1" customFormat="1" ht="15" customHeight="1">
      <c r="B41" s="310"/>
      <c r="C41" s="311"/>
      <c r="D41" s="309"/>
      <c r="E41" s="312" t="s">
        <v>178</v>
      </c>
      <c r="F41" s="309"/>
      <c r="G41" s="309" t="s">
        <v>1699</v>
      </c>
      <c r="H41" s="309"/>
      <c r="I41" s="309"/>
      <c r="J41" s="309"/>
      <c r="K41" s="307"/>
    </row>
    <row r="42" s="1" customFormat="1" ht="15" customHeight="1">
      <c r="B42" s="310"/>
      <c r="C42" s="311"/>
      <c r="D42" s="309"/>
      <c r="E42" s="312" t="s">
        <v>1700</v>
      </c>
      <c r="F42" s="309"/>
      <c r="G42" s="309" t="s">
        <v>1701</v>
      </c>
      <c r="H42" s="309"/>
      <c r="I42" s="309"/>
      <c r="J42" s="309"/>
      <c r="K42" s="307"/>
    </row>
    <row r="43" s="1" customFormat="1" ht="15" customHeight="1">
      <c r="B43" s="310"/>
      <c r="C43" s="311"/>
      <c r="D43" s="309"/>
      <c r="E43" s="312"/>
      <c r="F43" s="309"/>
      <c r="G43" s="309" t="s">
        <v>1702</v>
      </c>
      <c r="H43" s="309"/>
      <c r="I43" s="309"/>
      <c r="J43" s="309"/>
      <c r="K43" s="307"/>
    </row>
    <row r="44" s="1" customFormat="1" ht="15" customHeight="1">
      <c r="B44" s="310"/>
      <c r="C44" s="311"/>
      <c r="D44" s="309"/>
      <c r="E44" s="312" t="s">
        <v>1703</v>
      </c>
      <c r="F44" s="309"/>
      <c r="G44" s="309" t="s">
        <v>1704</v>
      </c>
      <c r="H44" s="309"/>
      <c r="I44" s="309"/>
      <c r="J44" s="309"/>
      <c r="K44" s="307"/>
    </row>
    <row r="45" s="1" customFormat="1" ht="15" customHeight="1">
      <c r="B45" s="310"/>
      <c r="C45" s="311"/>
      <c r="D45" s="309"/>
      <c r="E45" s="312" t="s">
        <v>180</v>
      </c>
      <c r="F45" s="309"/>
      <c r="G45" s="309" t="s">
        <v>1705</v>
      </c>
      <c r="H45" s="309"/>
      <c r="I45" s="309"/>
      <c r="J45" s="309"/>
      <c r="K45" s="307"/>
    </row>
    <row r="46" s="1" customFormat="1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s="1" customFormat="1" ht="15" customHeight="1">
      <c r="B47" s="310"/>
      <c r="C47" s="311"/>
      <c r="D47" s="309" t="s">
        <v>1706</v>
      </c>
      <c r="E47" s="309"/>
      <c r="F47" s="309"/>
      <c r="G47" s="309"/>
      <c r="H47" s="309"/>
      <c r="I47" s="309"/>
      <c r="J47" s="309"/>
      <c r="K47" s="307"/>
    </row>
    <row r="48" s="1" customFormat="1" ht="15" customHeight="1">
      <c r="B48" s="310"/>
      <c r="C48" s="311"/>
      <c r="D48" s="311"/>
      <c r="E48" s="309" t="s">
        <v>1707</v>
      </c>
      <c r="F48" s="309"/>
      <c r="G48" s="309"/>
      <c r="H48" s="309"/>
      <c r="I48" s="309"/>
      <c r="J48" s="309"/>
      <c r="K48" s="307"/>
    </row>
    <row r="49" s="1" customFormat="1" ht="15" customHeight="1">
      <c r="B49" s="310"/>
      <c r="C49" s="311"/>
      <c r="D49" s="311"/>
      <c r="E49" s="309" t="s">
        <v>1708</v>
      </c>
      <c r="F49" s="309"/>
      <c r="G49" s="309"/>
      <c r="H49" s="309"/>
      <c r="I49" s="309"/>
      <c r="J49" s="309"/>
      <c r="K49" s="307"/>
    </row>
    <row r="50" s="1" customFormat="1" ht="15" customHeight="1">
      <c r="B50" s="310"/>
      <c r="C50" s="311"/>
      <c r="D50" s="311"/>
      <c r="E50" s="309" t="s">
        <v>1709</v>
      </c>
      <c r="F50" s="309"/>
      <c r="G50" s="309"/>
      <c r="H50" s="309"/>
      <c r="I50" s="309"/>
      <c r="J50" s="309"/>
      <c r="K50" s="307"/>
    </row>
    <row r="51" s="1" customFormat="1" ht="15" customHeight="1">
      <c r="B51" s="310"/>
      <c r="C51" s="311"/>
      <c r="D51" s="309" t="s">
        <v>1710</v>
      </c>
      <c r="E51" s="309"/>
      <c r="F51" s="309"/>
      <c r="G51" s="309"/>
      <c r="H51" s="309"/>
      <c r="I51" s="309"/>
      <c r="J51" s="309"/>
      <c r="K51" s="307"/>
    </row>
    <row r="52" s="1" customFormat="1" ht="25.5" customHeight="1">
      <c r="B52" s="305"/>
      <c r="C52" s="306" t="s">
        <v>1711</v>
      </c>
      <c r="D52" s="306"/>
      <c r="E52" s="306"/>
      <c r="F52" s="306"/>
      <c r="G52" s="306"/>
      <c r="H52" s="306"/>
      <c r="I52" s="306"/>
      <c r="J52" s="306"/>
      <c r="K52" s="307"/>
    </row>
    <row r="53" s="1" customFormat="1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s="1" customFormat="1" ht="15" customHeight="1">
      <c r="B54" s="305"/>
      <c r="C54" s="309" t="s">
        <v>1712</v>
      </c>
      <c r="D54" s="309"/>
      <c r="E54" s="309"/>
      <c r="F54" s="309"/>
      <c r="G54" s="309"/>
      <c r="H54" s="309"/>
      <c r="I54" s="309"/>
      <c r="J54" s="309"/>
      <c r="K54" s="307"/>
    </row>
    <row r="55" s="1" customFormat="1" ht="15" customHeight="1">
      <c r="B55" s="305"/>
      <c r="C55" s="309" t="s">
        <v>1713</v>
      </c>
      <c r="D55" s="309"/>
      <c r="E55" s="309"/>
      <c r="F55" s="309"/>
      <c r="G55" s="309"/>
      <c r="H55" s="309"/>
      <c r="I55" s="309"/>
      <c r="J55" s="309"/>
      <c r="K55" s="307"/>
    </row>
    <row r="56" s="1" customFormat="1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s="1" customFormat="1" ht="15" customHeight="1">
      <c r="B57" s="305"/>
      <c r="C57" s="309" t="s">
        <v>1714</v>
      </c>
      <c r="D57" s="309"/>
      <c r="E57" s="309"/>
      <c r="F57" s="309"/>
      <c r="G57" s="309"/>
      <c r="H57" s="309"/>
      <c r="I57" s="309"/>
      <c r="J57" s="309"/>
      <c r="K57" s="307"/>
    </row>
    <row r="58" s="1" customFormat="1" ht="15" customHeight="1">
      <c r="B58" s="305"/>
      <c r="C58" s="311"/>
      <c r="D58" s="309" t="s">
        <v>1715</v>
      </c>
      <c r="E58" s="309"/>
      <c r="F58" s="309"/>
      <c r="G58" s="309"/>
      <c r="H58" s="309"/>
      <c r="I58" s="309"/>
      <c r="J58" s="309"/>
      <c r="K58" s="307"/>
    </row>
    <row r="59" s="1" customFormat="1" ht="15" customHeight="1">
      <c r="B59" s="305"/>
      <c r="C59" s="311"/>
      <c r="D59" s="309" t="s">
        <v>1716</v>
      </c>
      <c r="E59" s="309"/>
      <c r="F59" s="309"/>
      <c r="G59" s="309"/>
      <c r="H59" s="309"/>
      <c r="I59" s="309"/>
      <c r="J59" s="309"/>
      <c r="K59" s="307"/>
    </row>
    <row r="60" s="1" customFormat="1" ht="15" customHeight="1">
      <c r="B60" s="305"/>
      <c r="C60" s="311"/>
      <c r="D60" s="309" t="s">
        <v>1717</v>
      </c>
      <c r="E60" s="309"/>
      <c r="F60" s="309"/>
      <c r="G60" s="309"/>
      <c r="H60" s="309"/>
      <c r="I60" s="309"/>
      <c r="J60" s="309"/>
      <c r="K60" s="307"/>
    </row>
    <row r="61" s="1" customFormat="1" ht="15" customHeight="1">
      <c r="B61" s="305"/>
      <c r="C61" s="311"/>
      <c r="D61" s="309" t="s">
        <v>1718</v>
      </c>
      <c r="E61" s="309"/>
      <c r="F61" s="309"/>
      <c r="G61" s="309"/>
      <c r="H61" s="309"/>
      <c r="I61" s="309"/>
      <c r="J61" s="309"/>
      <c r="K61" s="307"/>
    </row>
    <row r="62" s="1" customFormat="1" ht="15" customHeight="1">
      <c r="B62" s="305"/>
      <c r="C62" s="311"/>
      <c r="D62" s="314" t="s">
        <v>1719</v>
      </c>
      <c r="E62" s="314"/>
      <c r="F62" s="314"/>
      <c r="G62" s="314"/>
      <c r="H62" s="314"/>
      <c r="I62" s="314"/>
      <c r="J62" s="314"/>
      <c r="K62" s="307"/>
    </row>
    <row r="63" s="1" customFormat="1" ht="15" customHeight="1">
      <c r="B63" s="305"/>
      <c r="C63" s="311"/>
      <c r="D63" s="309" t="s">
        <v>1720</v>
      </c>
      <c r="E63" s="309"/>
      <c r="F63" s="309"/>
      <c r="G63" s="309"/>
      <c r="H63" s="309"/>
      <c r="I63" s="309"/>
      <c r="J63" s="309"/>
      <c r="K63" s="307"/>
    </row>
    <row r="64" s="1" customFormat="1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s="1" customFormat="1" ht="15" customHeight="1">
      <c r="B65" s="305"/>
      <c r="C65" s="311"/>
      <c r="D65" s="309" t="s">
        <v>1721</v>
      </c>
      <c r="E65" s="309"/>
      <c r="F65" s="309"/>
      <c r="G65" s="309"/>
      <c r="H65" s="309"/>
      <c r="I65" s="309"/>
      <c r="J65" s="309"/>
      <c r="K65" s="307"/>
    </row>
    <row r="66" s="1" customFormat="1" ht="15" customHeight="1">
      <c r="B66" s="305"/>
      <c r="C66" s="311"/>
      <c r="D66" s="314" t="s">
        <v>1722</v>
      </c>
      <c r="E66" s="314"/>
      <c r="F66" s="314"/>
      <c r="G66" s="314"/>
      <c r="H66" s="314"/>
      <c r="I66" s="314"/>
      <c r="J66" s="314"/>
      <c r="K66" s="307"/>
    </row>
    <row r="67" s="1" customFormat="1" ht="15" customHeight="1">
      <c r="B67" s="305"/>
      <c r="C67" s="311"/>
      <c r="D67" s="309" t="s">
        <v>1723</v>
      </c>
      <c r="E67" s="309"/>
      <c r="F67" s="309"/>
      <c r="G67" s="309"/>
      <c r="H67" s="309"/>
      <c r="I67" s="309"/>
      <c r="J67" s="309"/>
      <c r="K67" s="307"/>
    </row>
    <row r="68" s="1" customFormat="1" ht="15" customHeight="1">
      <c r="B68" s="305"/>
      <c r="C68" s="311"/>
      <c r="D68" s="309" t="s">
        <v>1724</v>
      </c>
      <c r="E68" s="309"/>
      <c r="F68" s="309"/>
      <c r="G68" s="309"/>
      <c r="H68" s="309"/>
      <c r="I68" s="309"/>
      <c r="J68" s="309"/>
      <c r="K68" s="307"/>
    </row>
    <row r="69" s="1" customFormat="1" ht="15" customHeight="1">
      <c r="B69" s="305"/>
      <c r="C69" s="311"/>
      <c r="D69" s="309" t="s">
        <v>1725</v>
      </c>
      <c r="E69" s="309"/>
      <c r="F69" s="309"/>
      <c r="G69" s="309"/>
      <c r="H69" s="309"/>
      <c r="I69" s="309"/>
      <c r="J69" s="309"/>
      <c r="K69" s="307"/>
    </row>
    <row r="70" s="1" customFormat="1" ht="15" customHeight="1">
      <c r="B70" s="305"/>
      <c r="C70" s="311"/>
      <c r="D70" s="309" t="s">
        <v>1726</v>
      </c>
      <c r="E70" s="309"/>
      <c r="F70" s="309"/>
      <c r="G70" s="309"/>
      <c r="H70" s="309"/>
      <c r="I70" s="309"/>
      <c r="J70" s="309"/>
      <c r="K70" s="307"/>
    </row>
    <row r="71" s="1" customFormat="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s="1" customFormat="1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s="1" customFormat="1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s="1" customFormat="1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s="1" customFormat="1" ht="45" customHeight="1">
      <c r="B75" s="324"/>
      <c r="C75" s="325" t="s">
        <v>1727</v>
      </c>
      <c r="D75" s="325"/>
      <c r="E75" s="325"/>
      <c r="F75" s="325"/>
      <c r="G75" s="325"/>
      <c r="H75" s="325"/>
      <c r="I75" s="325"/>
      <c r="J75" s="325"/>
      <c r="K75" s="326"/>
    </row>
    <row r="76" s="1" customFormat="1" ht="17.25" customHeight="1">
      <c r="B76" s="324"/>
      <c r="C76" s="327" t="s">
        <v>1728</v>
      </c>
      <c r="D76" s="327"/>
      <c r="E76" s="327"/>
      <c r="F76" s="327" t="s">
        <v>1729</v>
      </c>
      <c r="G76" s="328"/>
      <c r="H76" s="327" t="s">
        <v>56</v>
      </c>
      <c r="I76" s="327" t="s">
        <v>59</v>
      </c>
      <c r="J76" s="327" t="s">
        <v>1730</v>
      </c>
      <c r="K76" s="326"/>
    </row>
    <row r="77" s="1" customFormat="1" ht="17.25" customHeight="1">
      <c r="B77" s="324"/>
      <c r="C77" s="329" t="s">
        <v>1731</v>
      </c>
      <c r="D77" s="329"/>
      <c r="E77" s="329"/>
      <c r="F77" s="330" t="s">
        <v>1732</v>
      </c>
      <c r="G77" s="331"/>
      <c r="H77" s="329"/>
      <c r="I77" s="329"/>
      <c r="J77" s="329" t="s">
        <v>1733</v>
      </c>
      <c r="K77" s="326"/>
    </row>
    <row r="78" s="1" customFormat="1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s="1" customFormat="1" ht="15" customHeight="1">
      <c r="B79" s="324"/>
      <c r="C79" s="312" t="s">
        <v>55</v>
      </c>
      <c r="D79" s="334"/>
      <c r="E79" s="334"/>
      <c r="F79" s="335" t="s">
        <v>1734</v>
      </c>
      <c r="G79" s="336"/>
      <c r="H79" s="312" t="s">
        <v>1735</v>
      </c>
      <c r="I79" s="312" t="s">
        <v>1736</v>
      </c>
      <c r="J79" s="312">
        <v>20</v>
      </c>
      <c r="K79" s="326"/>
    </row>
    <row r="80" s="1" customFormat="1" ht="15" customHeight="1">
      <c r="B80" s="324"/>
      <c r="C80" s="312" t="s">
        <v>1737</v>
      </c>
      <c r="D80" s="312"/>
      <c r="E80" s="312"/>
      <c r="F80" s="335" t="s">
        <v>1734</v>
      </c>
      <c r="G80" s="336"/>
      <c r="H80" s="312" t="s">
        <v>1738</v>
      </c>
      <c r="I80" s="312" t="s">
        <v>1736</v>
      </c>
      <c r="J80" s="312">
        <v>120</v>
      </c>
      <c r="K80" s="326"/>
    </row>
    <row r="81" s="1" customFormat="1" ht="15" customHeight="1">
      <c r="B81" s="337"/>
      <c r="C81" s="312" t="s">
        <v>1739</v>
      </c>
      <c r="D81" s="312"/>
      <c r="E81" s="312"/>
      <c r="F81" s="335" t="s">
        <v>1740</v>
      </c>
      <c r="G81" s="336"/>
      <c r="H81" s="312" t="s">
        <v>1741</v>
      </c>
      <c r="I81" s="312" t="s">
        <v>1736</v>
      </c>
      <c r="J81" s="312">
        <v>50</v>
      </c>
      <c r="K81" s="326"/>
    </row>
    <row r="82" s="1" customFormat="1" ht="15" customHeight="1">
      <c r="B82" s="337"/>
      <c r="C82" s="312" t="s">
        <v>1742</v>
      </c>
      <c r="D82" s="312"/>
      <c r="E82" s="312"/>
      <c r="F82" s="335" t="s">
        <v>1734</v>
      </c>
      <c r="G82" s="336"/>
      <c r="H82" s="312" t="s">
        <v>1743</v>
      </c>
      <c r="I82" s="312" t="s">
        <v>1744</v>
      </c>
      <c r="J82" s="312"/>
      <c r="K82" s="326"/>
    </row>
    <row r="83" s="1" customFormat="1" ht="15" customHeight="1">
      <c r="B83" s="337"/>
      <c r="C83" s="338" t="s">
        <v>1745</v>
      </c>
      <c r="D83" s="338"/>
      <c r="E83" s="338"/>
      <c r="F83" s="339" t="s">
        <v>1740</v>
      </c>
      <c r="G83" s="338"/>
      <c r="H83" s="338" t="s">
        <v>1746</v>
      </c>
      <c r="I83" s="338" t="s">
        <v>1736</v>
      </c>
      <c r="J83" s="338">
        <v>15</v>
      </c>
      <c r="K83" s="326"/>
    </row>
    <row r="84" s="1" customFormat="1" ht="15" customHeight="1">
      <c r="B84" s="337"/>
      <c r="C84" s="338" t="s">
        <v>1747</v>
      </c>
      <c r="D84" s="338"/>
      <c r="E84" s="338"/>
      <c r="F84" s="339" t="s">
        <v>1740</v>
      </c>
      <c r="G84" s="338"/>
      <c r="H84" s="338" t="s">
        <v>1748</v>
      </c>
      <c r="I84" s="338" t="s">
        <v>1736</v>
      </c>
      <c r="J84" s="338">
        <v>15</v>
      </c>
      <c r="K84" s="326"/>
    </row>
    <row r="85" s="1" customFormat="1" ht="15" customHeight="1">
      <c r="B85" s="337"/>
      <c r="C85" s="338" t="s">
        <v>1749</v>
      </c>
      <c r="D85" s="338"/>
      <c r="E85" s="338"/>
      <c r="F85" s="339" t="s">
        <v>1740</v>
      </c>
      <c r="G85" s="338"/>
      <c r="H85" s="338" t="s">
        <v>1750</v>
      </c>
      <c r="I85" s="338" t="s">
        <v>1736</v>
      </c>
      <c r="J85" s="338">
        <v>20</v>
      </c>
      <c r="K85" s="326"/>
    </row>
    <row r="86" s="1" customFormat="1" ht="15" customHeight="1">
      <c r="B86" s="337"/>
      <c r="C86" s="338" t="s">
        <v>1751</v>
      </c>
      <c r="D86" s="338"/>
      <c r="E86" s="338"/>
      <c r="F86" s="339" t="s">
        <v>1740</v>
      </c>
      <c r="G86" s="338"/>
      <c r="H86" s="338" t="s">
        <v>1752</v>
      </c>
      <c r="I86" s="338" t="s">
        <v>1736</v>
      </c>
      <c r="J86" s="338">
        <v>20</v>
      </c>
      <c r="K86" s="326"/>
    </row>
    <row r="87" s="1" customFormat="1" ht="15" customHeight="1">
      <c r="B87" s="337"/>
      <c r="C87" s="312" t="s">
        <v>1753</v>
      </c>
      <c r="D87" s="312"/>
      <c r="E87" s="312"/>
      <c r="F87" s="335" t="s">
        <v>1740</v>
      </c>
      <c r="G87" s="336"/>
      <c r="H87" s="312" t="s">
        <v>1754</v>
      </c>
      <c r="I87" s="312" t="s">
        <v>1736</v>
      </c>
      <c r="J87" s="312">
        <v>50</v>
      </c>
      <c r="K87" s="326"/>
    </row>
    <row r="88" s="1" customFormat="1" ht="15" customHeight="1">
      <c r="B88" s="337"/>
      <c r="C88" s="312" t="s">
        <v>1755</v>
      </c>
      <c r="D88" s="312"/>
      <c r="E88" s="312"/>
      <c r="F88" s="335" t="s">
        <v>1740</v>
      </c>
      <c r="G88" s="336"/>
      <c r="H88" s="312" t="s">
        <v>1756</v>
      </c>
      <c r="I88" s="312" t="s">
        <v>1736</v>
      </c>
      <c r="J88" s="312">
        <v>20</v>
      </c>
      <c r="K88" s="326"/>
    </row>
    <row r="89" s="1" customFormat="1" ht="15" customHeight="1">
      <c r="B89" s="337"/>
      <c r="C89" s="312" t="s">
        <v>1757</v>
      </c>
      <c r="D89" s="312"/>
      <c r="E89" s="312"/>
      <c r="F89" s="335" t="s">
        <v>1740</v>
      </c>
      <c r="G89" s="336"/>
      <c r="H89" s="312" t="s">
        <v>1758</v>
      </c>
      <c r="I89" s="312" t="s">
        <v>1736</v>
      </c>
      <c r="J89" s="312">
        <v>20</v>
      </c>
      <c r="K89" s="326"/>
    </row>
    <row r="90" s="1" customFormat="1" ht="15" customHeight="1">
      <c r="B90" s="337"/>
      <c r="C90" s="312" t="s">
        <v>1759</v>
      </c>
      <c r="D90" s="312"/>
      <c r="E90" s="312"/>
      <c r="F90" s="335" t="s">
        <v>1740</v>
      </c>
      <c r="G90" s="336"/>
      <c r="H90" s="312" t="s">
        <v>1760</v>
      </c>
      <c r="I90" s="312" t="s">
        <v>1736</v>
      </c>
      <c r="J90" s="312">
        <v>50</v>
      </c>
      <c r="K90" s="326"/>
    </row>
    <row r="91" s="1" customFormat="1" ht="15" customHeight="1">
      <c r="B91" s="337"/>
      <c r="C91" s="312" t="s">
        <v>1761</v>
      </c>
      <c r="D91" s="312"/>
      <c r="E91" s="312"/>
      <c r="F91" s="335" t="s">
        <v>1740</v>
      </c>
      <c r="G91" s="336"/>
      <c r="H91" s="312" t="s">
        <v>1761</v>
      </c>
      <c r="I91" s="312" t="s">
        <v>1736</v>
      </c>
      <c r="J91" s="312">
        <v>50</v>
      </c>
      <c r="K91" s="326"/>
    </row>
    <row r="92" s="1" customFormat="1" ht="15" customHeight="1">
      <c r="B92" s="337"/>
      <c r="C92" s="312" t="s">
        <v>1762</v>
      </c>
      <c r="D92" s="312"/>
      <c r="E92" s="312"/>
      <c r="F92" s="335" t="s">
        <v>1740</v>
      </c>
      <c r="G92" s="336"/>
      <c r="H92" s="312" t="s">
        <v>1763</v>
      </c>
      <c r="I92" s="312" t="s">
        <v>1736</v>
      </c>
      <c r="J92" s="312">
        <v>255</v>
      </c>
      <c r="K92" s="326"/>
    </row>
    <row r="93" s="1" customFormat="1" ht="15" customHeight="1">
      <c r="B93" s="337"/>
      <c r="C93" s="312" t="s">
        <v>1764</v>
      </c>
      <c r="D93" s="312"/>
      <c r="E93" s="312"/>
      <c r="F93" s="335" t="s">
        <v>1734</v>
      </c>
      <c r="G93" s="336"/>
      <c r="H93" s="312" t="s">
        <v>1765</v>
      </c>
      <c r="I93" s="312" t="s">
        <v>1766</v>
      </c>
      <c r="J93" s="312"/>
      <c r="K93" s="326"/>
    </row>
    <row r="94" s="1" customFormat="1" ht="15" customHeight="1">
      <c r="B94" s="337"/>
      <c r="C94" s="312" t="s">
        <v>1767</v>
      </c>
      <c r="D94" s="312"/>
      <c r="E94" s="312"/>
      <c r="F94" s="335" t="s">
        <v>1734</v>
      </c>
      <c r="G94" s="336"/>
      <c r="H94" s="312" t="s">
        <v>1768</v>
      </c>
      <c r="I94" s="312" t="s">
        <v>1769</v>
      </c>
      <c r="J94" s="312"/>
      <c r="K94" s="326"/>
    </row>
    <row r="95" s="1" customFormat="1" ht="15" customHeight="1">
      <c r="B95" s="337"/>
      <c r="C95" s="312" t="s">
        <v>1770</v>
      </c>
      <c r="D95" s="312"/>
      <c r="E95" s="312"/>
      <c r="F95" s="335" t="s">
        <v>1734</v>
      </c>
      <c r="G95" s="336"/>
      <c r="H95" s="312" t="s">
        <v>1770</v>
      </c>
      <c r="I95" s="312" t="s">
        <v>1769</v>
      </c>
      <c r="J95" s="312"/>
      <c r="K95" s="326"/>
    </row>
    <row r="96" s="1" customFormat="1" ht="15" customHeight="1">
      <c r="B96" s="337"/>
      <c r="C96" s="312" t="s">
        <v>40</v>
      </c>
      <c r="D96" s="312"/>
      <c r="E96" s="312"/>
      <c r="F96" s="335" t="s">
        <v>1734</v>
      </c>
      <c r="G96" s="336"/>
      <c r="H96" s="312" t="s">
        <v>1771</v>
      </c>
      <c r="I96" s="312" t="s">
        <v>1769</v>
      </c>
      <c r="J96" s="312"/>
      <c r="K96" s="326"/>
    </row>
    <row r="97" s="1" customFormat="1" ht="15" customHeight="1">
      <c r="B97" s="337"/>
      <c r="C97" s="312" t="s">
        <v>50</v>
      </c>
      <c r="D97" s="312"/>
      <c r="E97" s="312"/>
      <c r="F97" s="335" t="s">
        <v>1734</v>
      </c>
      <c r="G97" s="336"/>
      <c r="H97" s="312" t="s">
        <v>1772</v>
      </c>
      <c r="I97" s="312" t="s">
        <v>1769</v>
      </c>
      <c r="J97" s="312"/>
      <c r="K97" s="326"/>
    </row>
    <row r="98" s="1" customFormat="1" ht="15" customHeight="1">
      <c r="B98" s="340"/>
      <c r="C98" s="341"/>
      <c r="D98" s="341"/>
      <c r="E98" s="341"/>
      <c r="F98" s="341"/>
      <c r="G98" s="341"/>
      <c r="H98" s="341"/>
      <c r="I98" s="341"/>
      <c r="J98" s="341"/>
      <c r="K98" s="342"/>
    </row>
    <row r="99" s="1" customFormat="1" ht="18.75" customHeight="1">
      <c r="B99" s="343"/>
      <c r="C99" s="344"/>
      <c r="D99" s="344"/>
      <c r="E99" s="344"/>
      <c r="F99" s="344"/>
      <c r="G99" s="344"/>
      <c r="H99" s="344"/>
      <c r="I99" s="344"/>
      <c r="J99" s="344"/>
      <c r="K99" s="343"/>
    </row>
    <row r="100" s="1" customFormat="1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s="1" customFormat="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s="1" customFormat="1" ht="45" customHeight="1">
      <c r="B102" s="324"/>
      <c r="C102" s="325" t="s">
        <v>1773</v>
      </c>
      <c r="D102" s="325"/>
      <c r="E102" s="325"/>
      <c r="F102" s="325"/>
      <c r="G102" s="325"/>
      <c r="H102" s="325"/>
      <c r="I102" s="325"/>
      <c r="J102" s="325"/>
      <c r="K102" s="326"/>
    </row>
    <row r="103" s="1" customFormat="1" ht="17.25" customHeight="1">
      <c r="B103" s="324"/>
      <c r="C103" s="327" t="s">
        <v>1728</v>
      </c>
      <c r="D103" s="327"/>
      <c r="E103" s="327"/>
      <c r="F103" s="327" t="s">
        <v>1729</v>
      </c>
      <c r="G103" s="328"/>
      <c r="H103" s="327" t="s">
        <v>56</v>
      </c>
      <c r="I103" s="327" t="s">
        <v>59</v>
      </c>
      <c r="J103" s="327" t="s">
        <v>1730</v>
      </c>
      <c r="K103" s="326"/>
    </row>
    <row r="104" s="1" customFormat="1" ht="17.25" customHeight="1">
      <c r="B104" s="324"/>
      <c r="C104" s="329" t="s">
        <v>1731</v>
      </c>
      <c r="D104" s="329"/>
      <c r="E104" s="329"/>
      <c r="F104" s="330" t="s">
        <v>1732</v>
      </c>
      <c r="G104" s="331"/>
      <c r="H104" s="329"/>
      <c r="I104" s="329"/>
      <c r="J104" s="329" t="s">
        <v>1733</v>
      </c>
      <c r="K104" s="326"/>
    </row>
    <row r="105" s="1" customFormat="1" ht="5.25" customHeight="1">
      <c r="B105" s="324"/>
      <c r="C105" s="327"/>
      <c r="D105" s="327"/>
      <c r="E105" s="327"/>
      <c r="F105" s="327"/>
      <c r="G105" s="345"/>
      <c r="H105" s="327"/>
      <c r="I105" s="327"/>
      <c r="J105" s="327"/>
      <c r="K105" s="326"/>
    </row>
    <row r="106" s="1" customFormat="1" ht="15" customHeight="1">
      <c r="B106" s="324"/>
      <c r="C106" s="312" t="s">
        <v>55</v>
      </c>
      <c r="D106" s="334"/>
      <c r="E106" s="334"/>
      <c r="F106" s="335" t="s">
        <v>1734</v>
      </c>
      <c r="G106" s="312"/>
      <c r="H106" s="312" t="s">
        <v>1774</v>
      </c>
      <c r="I106" s="312" t="s">
        <v>1736</v>
      </c>
      <c r="J106" s="312">
        <v>20</v>
      </c>
      <c r="K106" s="326"/>
    </row>
    <row r="107" s="1" customFormat="1" ht="15" customHeight="1">
      <c r="B107" s="324"/>
      <c r="C107" s="312" t="s">
        <v>1737</v>
      </c>
      <c r="D107" s="312"/>
      <c r="E107" s="312"/>
      <c r="F107" s="335" t="s">
        <v>1734</v>
      </c>
      <c r="G107" s="312"/>
      <c r="H107" s="312" t="s">
        <v>1774</v>
      </c>
      <c r="I107" s="312" t="s">
        <v>1736</v>
      </c>
      <c r="J107" s="312">
        <v>120</v>
      </c>
      <c r="K107" s="326"/>
    </row>
    <row r="108" s="1" customFormat="1" ht="15" customHeight="1">
      <c r="B108" s="337"/>
      <c r="C108" s="312" t="s">
        <v>1739</v>
      </c>
      <c r="D108" s="312"/>
      <c r="E108" s="312"/>
      <c r="F108" s="335" t="s">
        <v>1740</v>
      </c>
      <c r="G108" s="312"/>
      <c r="H108" s="312" t="s">
        <v>1774</v>
      </c>
      <c r="I108" s="312" t="s">
        <v>1736</v>
      </c>
      <c r="J108" s="312">
        <v>50</v>
      </c>
      <c r="K108" s="326"/>
    </row>
    <row r="109" s="1" customFormat="1" ht="15" customHeight="1">
      <c r="B109" s="337"/>
      <c r="C109" s="312" t="s">
        <v>1742</v>
      </c>
      <c r="D109" s="312"/>
      <c r="E109" s="312"/>
      <c r="F109" s="335" t="s">
        <v>1734</v>
      </c>
      <c r="G109" s="312"/>
      <c r="H109" s="312" t="s">
        <v>1774</v>
      </c>
      <c r="I109" s="312" t="s">
        <v>1744</v>
      </c>
      <c r="J109" s="312"/>
      <c r="K109" s="326"/>
    </row>
    <row r="110" s="1" customFormat="1" ht="15" customHeight="1">
      <c r="B110" s="337"/>
      <c r="C110" s="312" t="s">
        <v>1753</v>
      </c>
      <c r="D110" s="312"/>
      <c r="E110" s="312"/>
      <c r="F110" s="335" t="s">
        <v>1740</v>
      </c>
      <c r="G110" s="312"/>
      <c r="H110" s="312" t="s">
        <v>1774</v>
      </c>
      <c r="I110" s="312" t="s">
        <v>1736</v>
      </c>
      <c r="J110" s="312">
        <v>50</v>
      </c>
      <c r="K110" s="326"/>
    </row>
    <row r="111" s="1" customFormat="1" ht="15" customHeight="1">
      <c r="B111" s="337"/>
      <c r="C111" s="312" t="s">
        <v>1761</v>
      </c>
      <c r="D111" s="312"/>
      <c r="E111" s="312"/>
      <c r="F111" s="335" t="s">
        <v>1740</v>
      </c>
      <c r="G111" s="312"/>
      <c r="H111" s="312" t="s">
        <v>1774</v>
      </c>
      <c r="I111" s="312" t="s">
        <v>1736</v>
      </c>
      <c r="J111" s="312">
        <v>50</v>
      </c>
      <c r="K111" s="326"/>
    </row>
    <row r="112" s="1" customFormat="1" ht="15" customHeight="1">
      <c r="B112" s="337"/>
      <c r="C112" s="312" t="s">
        <v>1759</v>
      </c>
      <c r="D112" s="312"/>
      <c r="E112" s="312"/>
      <c r="F112" s="335" t="s">
        <v>1740</v>
      </c>
      <c r="G112" s="312"/>
      <c r="H112" s="312" t="s">
        <v>1774</v>
      </c>
      <c r="I112" s="312" t="s">
        <v>1736</v>
      </c>
      <c r="J112" s="312">
        <v>50</v>
      </c>
      <c r="K112" s="326"/>
    </row>
    <row r="113" s="1" customFormat="1" ht="15" customHeight="1">
      <c r="B113" s="337"/>
      <c r="C113" s="312" t="s">
        <v>55</v>
      </c>
      <c r="D113" s="312"/>
      <c r="E113" s="312"/>
      <c r="F113" s="335" t="s">
        <v>1734</v>
      </c>
      <c r="G113" s="312"/>
      <c r="H113" s="312" t="s">
        <v>1775</v>
      </c>
      <c r="I113" s="312" t="s">
        <v>1736</v>
      </c>
      <c r="J113" s="312">
        <v>20</v>
      </c>
      <c r="K113" s="326"/>
    </row>
    <row r="114" s="1" customFormat="1" ht="15" customHeight="1">
      <c r="B114" s="337"/>
      <c r="C114" s="312" t="s">
        <v>1776</v>
      </c>
      <c r="D114" s="312"/>
      <c r="E114" s="312"/>
      <c r="F114" s="335" t="s">
        <v>1734</v>
      </c>
      <c r="G114" s="312"/>
      <c r="H114" s="312" t="s">
        <v>1777</v>
      </c>
      <c r="I114" s="312" t="s">
        <v>1736</v>
      </c>
      <c r="J114" s="312">
        <v>120</v>
      </c>
      <c r="K114" s="326"/>
    </row>
    <row r="115" s="1" customFormat="1" ht="15" customHeight="1">
      <c r="B115" s="337"/>
      <c r="C115" s="312" t="s">
        <v>40</v>
      </c>
      <c r="D115" s="312"/>
      <c r="E115" s="312"/>
      <c r="F115" s="335" t="s">
        <v>1734</v>
      </c>
      <c r="G115" s="312"/>
      <c r="H115" s="312" t="s">
        <v>1778</v>
      </c>
      <c r="I115" s="312" t="s">
        <v>1769</v>
      </c>
      <c r="J115" s="312"/>
      <c r="K115" s="326"/>
    </row>
    <row r="116" s="1" customFormat="1" ht="15" customHeight="1">
      <c r="B116" s="337"/>
      <c r="C116" s="312" t="s">
        <v>50</v>
      </c>
      <c r="D116" s="312"/>
      <c r="E116" s="312"/>
      <c r="F116" s="335" t="s">
        <v>1734</v>
      </c>
      <c r="G116" s="312"/>
      <c r="H116" s="312" t="s">
        <v>1779</v>
      </c>
      <c r="I116" s="312" t="s">
        <v>1769</v>
      </c>
      <c r="J116" s="312"/>
      <c r="K116" s="326"/>
    </row>
    <row r="117" s="1" customFormat="1" ht="15" customHeight="1">
      <c r="B117" s="337"/>
      <c r="C117" s="312" t="s">
        <v>59</v>
      </c>
      <c r="D117" s="312"/>
      <c r="E117" s="312"/>
      <c r="F117" s="335" t="s">
        <v>1734</v>
      </c>
      <c r="G117" s="312"/>
      <c r="H117" s="312" t="s">
        <v>1780</v>
      </c>
      <c r="I117" s="312" t="s">
        <v>1781</v>
      </c>
      <c r="J117" s="312"/>
      <c r="K117" s="326"/>
    </row>
    <row r="118" s="1" customFormat="1" ht="15" customHeight="1">
      <c r="B118" s="340"/>
      <c r="C118" s="346"/>
      <c r="D118" s="346"/>
      <c r="E118" s="346"/>
      <c r="F118" s="346"/>
      <c r="G118" s="346"/>
      <c r="H118" s="346"/>
      <c r="I118" s="346"/>
      <c r="J118" s="346"/>
      <c r="K118" s="342"/>
    </row>
    <row r="119" s="1" customFormat="1" ht="18.75" customHeight="1">
      <c r="B119" s="347"/>
      <c r="C119" s="348"/>
      <c r="D119" s="348"/>
      <c r="E119" s="348"/>
      <c r="F119" s="349"/>
      <c r="G119" s="348"/>
      <c r="H119" s="348"/>
      <c r="I119" s="348"/>
      <c r="J119" s="348"/>
      <c r="K119" s="347"/>
    </row>
    <row r="120" s="1" customFormat="1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s="1" customFormat="1" ht="7.5" customHeight="1">
      <c r="B121" s="350"/>
      <c r="C121" s="351"/>
      <c r="D121" s="351"/>
      <c r="E121" s="351"/>
      <c r="F121" s="351"/>
      <c r="G121" s="351"/>
      <c r="H121" s="351"/>
      <c r="I121" s="351"/>
      <c r="J121" s="351"/>
      <c r="K121" s="352"/>
    </row>
    <row r="122" s="1" customFormat="1" ht="45" customHeight="1">
      <c r="B122" s="353"/>
      <c r="C122" s="303" t="s">
        <v>1782</v>
      </c>
      <c r="D122" s="303"/>
      <c r="E122" s="303"/>
      <c r="F122" s="303"/>
      <c r="G122" s="303"/>
      <c r="H122" s="303"/>
      <c r="I122" s="303"/>
      <c r="J122" s="303"/>
      <c r="K122" s="354"/>
    </row>
    <row r="123" s="1" customFormat="1" ht="17.25" customHeight="1">
      <c r="B123" s="355"/>
      <c r="C123" s="327" t="s">
        <v>1728</v>
      </c>
      <c r="D123" s="327"/>
      <c r="E123" s="327"/>
      <c r="F123" s="327" t="s">
        <v>1729</v>
      </c>
      <c r="G123" s="328"/>
      <c r="H123" s="327" t="s">
        <v>56</v>
      </c>
      <c r="I123" s="327" t="s">
        <v>59</v>
      </c>
      <c r="J123" s="327" t="s">
        <v>1730</v>
      </c>
      <c r="K123" s="356"/>
    </row>
    <row r="124" s="1" customFormat="1" ht="17.25" customHeight="1">
      <c r="B124" s="355"/>
      <c r="C124" s="329" t="s">
        <v>1731</v>
      </c>
      <c r="D124" s="329"/>
      <c r="E124" s="329"/>
      <c r="F124" s="330" t="s">
        <v>1732</v>
      </c>
      <c r="G124" s="331"/>
      <c r="H124" s="329"/>
      <c r="I124" s="329"/>
      <c r="J124" s="329" t="s">
        <v>1733</v>
      </c>
      <c r="K124" s="356"/>
    </row>
    <row r="125" s="1" customFormat="1" ht="5.25" customHeight="1">
      <c r="B125" s="357"/>
      <c r="C125" s="332"/>
      <c r="D125" s="332"/>
      <c r="E125" s="332"/>
      <c r="F125" s="332"/>
      <c r="G125" s="358"/>
      <c r="H125" s="332"/>
      <c r="I125" s="332"/>
      <c r="J125" s="332"/>
      <c r="K125" s="359"/>
    </row>
    <row r="126" s="1" customFormat="1" ht="15" customHeight="1">
      <c r="B126" s="357"/>
      <c r="C126" s="312" t="s">
        <v>1737</v>
      </c>
      <c r="D126" s="334"/>
      <c r="E126" s="334"/>
      <c r="F126" s="335" t="s">
        <v>1734</v>
      </c>
      <c r="G126" s="312"/>
      <c r="H126" s="312" t="s">
        <v>1774</v>
      </c>
      <c r="I126" s="312" t="s">
        <v>1736</v>
      </c>
      <c r="J126" s="312">
        <v>120</v>
      </c>
      <c r="K126" s="360"/>
    </row>
    <row r="127" s="1" customFormat="1" ht="15" customHeight="1">
      <c r="B127" s="357"/>
      <c r="C127" s="312" t="s">
        <v>1783</v>
      </c>
      <c r="D127" s="312"/>
      <c r="E127" s="312"/>
      <c r="F127" s="335" t="s">
        <v>1734</v>
      </c>
      <c r="G127" s="312"/>
      <c r="H127" s="312" t="s">
        <v>1784</v>
      </c>
      <c r="I127" s="312" t="s">
        <v>1736</v>
      </c>
      <c r="J127" s="312" t="s">
        <v>1785</v>
      </c>
      <c r="K127" s="360"/>
    </row>
    <row r="128" s="1" customFormat="1" ht="15" customHeight="1">
      <c r="B128" s="357"/>
      <c r="C128" s="312" t="s">
        <v>85</v>
      </c>
      <c r="D128" s="312"/>
      <c r="E128" s="312"/>
      <c r="F128" s="335" t="s">
        <v>1734</v>
      </c>
      <c r="G128" s="312"/>
      <c r="H128" s="312" t="s">
        <v>1786</v>
      </c>
      <c r="I128" s="312" t="s">
        <v>1736</v>
      </c>
      <c r="J128" s="312" t="s">
        <v>1785</v>
      </c>
      <c r="K128" s="360"/>
    </row>
    <row r="129" s="1" customFormat="1" ht="15" customHeight="1">
      <c r="B129" s="357"/>
      <c r="C129" s="312" t="s">
        <v>1745</v>
      </c>
      <c r="D129" s="312"/>
      <c r="E129" s="312"/>
      <c r="F129" s="335" t="s">
        <v>1740</v>
      </c>
      <c r="G129" s="312"/>
      <c r="H129" s="312" t="s">
        <v>1746</v>
      </c>
      <c r="I129" s="312" t="s">
        <v>1736</v>
      </c>
      <c r="J129" s="312">
        <v>15</v>
      </c>
      <c r="K129" s="360"/>
    </row>
    <row r="130" s="1" customFormat="1" ht="15" customHeight="1">
      <c r="B130" s="357"/>
      <c r="C130" s="338" t="s">
        <v>1747</v>
      </c>
      <c r="D130" s="338"/>
      <c r="E130" s="338"/>
      <c r="F130" s="339" t="s">
        <v>1740</v>
      </c>
      <c r="G130" s="338"/>
      <c r="H130" s="338" t="s">
        <v>1748</v>
      </c>
      <c r="I130" s="338" t="s">
        <v>1736</v>
      </c>
      <c r="J130" s="338">
        <v>15</v>
      </c>
      <c r="K130" s="360"/>
    </row>
    <row r="131" s="1" customFormat="1" ht="15" customHeight="1">
      <c r="B131" s="357"/>
      <c r="C131" s="338" t="s">
        <v>1749</v>
      </c>
      <c r="D131" s="338"/>
      <c r="E131" s="338"/>
      <c r="F131" s="339" t="s">
        <v>1740</v>
      </c>
      <c r="G131" s="338"/>
      <c r="H131" s="338" t="s">
        <v>1750</v>
      </c>
      <c r="I131" s="338" t="s">
        <v>1736</v>
      </c>
      <c r="J131" s="338">
        <v>20</v>
      </c>
      <c r="K131" s="360"/>
    </row>
    <row r="132" s="1" customFormat="1" ht="15" customHeight="1">
      <c r="B132" s="357"/>
      <c r="C132" s="338" t="s">
        <v>1751</v>
      </c>
      <c r="D132" s="338"/>
      <c r="E132" s="338"/>
      <c r="F132" s="339" t="s">
        <v>1740</v>
      </c>
      <c r="G132" s="338"/>
      <c r="H132" s="338" t="s">
        <v>1752</v>
      </c>
      <c r="I132" s="338" t="s">
        <v>1736</v>
      </c>
      <c r="J132" s="338">
        <v>20</v>
      </c>
      <c r="K132" s="360"/>
    </row>
    <row r="133" s="1" customFormat="1" ht="15" customHeight="1">
      <c r="B133" s="357"/>
      <c r="C133" s="312" t="s">
        <v>1739</v>
      </c>
      <c r="D133" s="312"/>
      <c r="E133" s="312"/>
      <c r="F133" s="335" t="s">
        <v>1740</v>
      </c>
      <c r="G133" s="312"/>
      <c r="H133" s="312" t="s">
        <v>1774</v>
      </c>
      <c r="I133" s="312" t="s">
        <v>1736</v>
      </c>
      <c r="J133" s="312">
        <v>50</v>
      </c>
      <c r="K133" s="360"/>
    </row>
    <row r="134" s="1" customFormat="1" ht="15" customHeight="1">
      <c r="B134" s="357"/>
      <c r="C134" s="312" t="s">
        <v>1753</v>
      </c>
      <c r="D134" s="312"/>
      <c r="E134" s="312"/>
      <c r="F134" s="335" t="s">
        <v>1740</v>
      </c>
      <c r="G134" s="312"/>
      <c r="H134" s="312" t="s">
        <v>1774</v>
      </c>
      <c r="I134" s="312" t="s">
        <v>1736</v>
      </c>
      <c r="J134" s="312">
        <v>50</v>
      </c>
      <c r="K134" s="360"/>
    </row>
    <row r="135" s="1" customFormat="1" ht="15" customHeight="1">
      <c r="B135" s="357"/>
      <c r="C135" s="312" t="s">
        <v>1759</v>
      </c>
      <c r="D135" s="312"/>
      <c r="E135" s="312"/>
      <c r="F135" s="335" t="s">
        <v>1740</v>
      </c>
      <c r="G135" s="312"/>
      <c r="H135" s="312" t="s">
        <v>1774</v>
      </c>
      <c r="I135" s="312" t="s">
        <v>1736</v>
      </c>
      <c r="J135" s="312">
        <v>50</v>
      </c>
      <c r="K135" s="360"/>
    </row>
    <row r="136" s="1" customFormat="1" ht="15" customHeight="1">
      <c r="B136" s="357"/>
      <c r="C136" s="312" t="s">
        <v>1761</v>
      </c>
      <c r="D136" s="312"/>
      <c r="E136" s="312"/>
      <c r="F136" s="335" t="s">
        <v>1740</v>
      </c>
      <c r="G136" s="312"/>
      <c r="H136" s="312" t="s">
        <v>1774</v>
      </c>
      <c r="I136" s="312" t="s">
        <v>1736</v>
      </c>
      <c r="J136" s="312">
        <v>50</v>
      </c>
      <c r="K136" s="360"/>
    </row>
    <row r="137" s="1" customFormat="1" ht="15" customHeight="1">
      <c r="B137" s="357"/>
      <c r="C137" s="312" t="s">
        <v>1762</v>
      </c>
      <c r="D137" s="312"/>
      <c r="E137" s="312"/>
      <c r="F137" s="335" t="s">
        <v>1740</v>
      </c>
      <c r="G137" s="312"/>
      <c r="H137" s="312" t="s">
        <v>1787</v>
      </c>
      <c r="I137" s="312" t="s">
        <v>1736</v>
      </c>
      <c r="J137" s="312">
        <v>255</v>
      </c>
      <c r="K137" s="360"/>
    </row>
    <row r="138" s="1" customFormat="1" ht="15" customHeight="1">
      <c r="B138" s="357"/>
      <c r="C138" s="312" t="s">
        <v>1764</v>
      </c>
      <c r="D138" s="312"/>
      <c r="E138" s="312"/>
      <c r="F138" s="335" t="s">
        <v>1734</v>
      </c>
      <c r="G138" s="312"/>
      <c r="H138" s="312" t="s">
        <v>1788</v>
      </c>
      <c r="I138" s="312" t="s">
        <v>1766</v>
      </c>
      <c r="J138" s="312"/>
      <c r="K138" s="360"/>
    </row>
    <row r="139" s="1" customFormat="1" ht="15" customHeight="1">
      <c r="B139" s="357"/>
      <c r="C139" s="312" t="s">
        <v>1767</v>
      </c>
      <c r="D139" s="312"/>
      <c r="E139" s="312"/>
      <c r="F139" s="335" t="s">
        <v>1734</v>
      </c>
      <c r="G139" s="312"/>
      <c r="H139" s="312" t="s">
        <v>1789</v>
      </c>
      <c r="I139" s="312" t="s">
        <v>1769</v>
      </c>
      <c r="J139" s="312"/>
      <c r="K139" s="360"/>
    </row>
    <row r="140" s="1" customFormat="1" ht="15" customHeight="1">
      <c r="B140" s="357"/>
      <c r="C140" s="312" t="s">
        <v>1770</v>
      </c>
      <c r="D140" s="312"/>
      <c r="E140" s="312"/>
      <c r="F140" s="335" t="s">
        <v>1734</v>
      </c>
      <c r="G140" s="312"/>
      <c r="H140" s="312" t="s">
        <v>1770</v>
      </c>
      <c r="I140" s="312" t="s">
        <v>1769</v>
      </c>
      <c r="J140" s="312"/>
      <c r="K140" s="360"/>
    </row>
    <row r="141" s="1" customFormat="1" ht="15" customHeight="1">
      <c r="B141" s="357"/>
      <c r="C141" s="312" t="s">
        <v>40</v>
      </c>
      <c r="D141" s="312"/>
      <c r="E141" s="312"/>
      <c r="F141" s="335" t="s">
        <v>1734</v>
      </c>
      <c r="G141" s="312"/>
      <c r="H141" s="312" t="s">
        <v>1790</v>
      </c>
      <c r="I141" s="312" t="s">
        <v>1769</v>
      </c>
      <c r="J141" s="312"/>
      <c r="K141" s="360"/>
    </row>
    <row r="142" s="1" customFormat="1" ht="15" customHeight="1">
      <c r="B142" s="357"/>
      <c r="C142" s="312" t="s">
        <v>1791</v>
      </c>
      <c r="D142" s="312"/>
      <c r="E142" s="312"/>
      <c r="F142" s="335" t="s">
        <v>1734</v>
      </c>
      <c r="G142" s="312"/>
      <c r="H142" s="312" t="s">
        <v>1792</v>
      </c>
      <c r="I142" s="312" t="s">
        <v>1769</v>
      </c>
      <c r="J142" s="312"/>
      <c r="K142" s="360"/>
    </row>
    <row r="143" s="1" customFormat="1" ht="15" customHeight="1">
      <c r="B143" s="361"/>
      <c r="C143" s="362"/>
      <c r="D143" s="362"/>
      <c r="E143" s="362"/>
      <c r="F143" s="362"/>
      <c r="G143" s="362"/>
      <c r="H143" s="362"/>
      <c r="I143" s="362"/>
      <c r="J143" s="362"/>
      <c r="K143" s="363"/>
    </row>
    <row r="144" s="1" customFormat="1" ht="18.75" customHeight="1">
      <c r="B144" s="348"/>
      <c r="C144" s="348"/>
      <c r="D144" s="348"/>
      <c r="E144" s="348"/>
      <c r="F144" s="349"/>
      <c r="G144" s="348"/>
      <c r="H144" s="348"/>
      <c r="I144" s="348"/>
      <c r="J144" s="348"/>
      <c r="K144" s="348"/>
    </row>
    <row r="145" s="1" customFormat="1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s="1" customFormat="1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s="1" customFormat="1" ht="45" customHeight="1">
      <c r="B147" s="324"/>
      <c r="C147" s="325" t="s">
        <v>1793</v>
      </c>
      <c r="D147" s="325"/>
      <c r="E147" s="325"/>
      <c r="F147" s="325"/>
      <c r="G147" s="325"/>
      <c r="H147" s="325"/>
      <c r="I147" s="325"/>
      <c r="J147" s="325"/>
      <c r="K147" s="326"/>
    </row>
    <row r="148" s="1" customFormat="1" ht="17.25" customHeight="1">
      <c r="B148" s="324"/>
      <c r="C148" s="327" t="s">
        <v>1728</v>
      </c>
      <c r="D148" s="327"/>
      <c r="E148" s="327"/>
      <c r="F148" s="327" t="s">
        <v>1729</v>
      </c>
      <c r="G148" s="328"/>
      <c r="H148" s="327" t="s">
        <v>56</v>
      </c>
      <c r="I148" s="327" t="s">
        <v>59</v>
      </c>
      <c r="J148" s="327" t="s">
        <v>1730</v>
      </c>
      <c r="K148" s="326"/>
    </row>
    <row r="149" s="1" customFormat="1" ht="17.25" customHeight="1">
      <c r="B149" s="324"/>
      <c r="C149" s="329" t="s">
        <v>1731</v>
      </c>
      <c r="D149" s="329"/>
      <c r="E149" s="329"/>
      <c r="F149" s="330" t="s">
        <v>1732</v>
      </c>
      <c r="G149" s="331"/>
      <c r="H149" s="329"/>
      <c r="I149" s="329"/>
      <c r="J149" s="329" t="s">
        <v>1733</v>
      </c>
      <c r="K149" s="326"/>
    </row>
    <row r="150" s="1" customFormat="1" ht="5.25" customHeight="1">
      <c r="B150" s="337"/>
      <c r="C150" s="332"/>
      <c r="D150" s="332"/>
      <c r="E150" s="332"/>
      <c r="F150" s="332"/>
      <c r="G150" s="333"/>
      <c r="H150" s="332"/>
      <c r="I150" s="332"/>
      <c r="J150" s="332"/>
      <c r="K150" s="360"/>
    </row>
    <row r="151" s="1" customFormat="1" ht="15" customHeight="1">
      <c r="B151" s="337"/>
      <c r="C151" s="364" t="s">
        <v>1737</v>
      </c>
      <c r="D151" s="312"/>
      <c r="E151" s="312"/>
      <c r="F151" s="365" t="s">
        <v>1734</v>
      </c>
      <c r="G151" s="312"/>
      <c r="H151" s="364" t="s">
        <v>1774</v>
      </c>
      <c r="I151" s="364" t="s">
        <v>1736</v>
      </c>
      <c r="J151" s="364">
        <v>120</v>
      </c>
      <c r="K151" s="360"/>
    </row>
    <row r="152" s="1" customFormat="1" ht="15" customHeight="1">
      <c r="B152" s="337"/>
      <c r="C152" s="364" t="s">
        <v>1783</v>
      </c>
      <c r="D152" s="312"/>
      <c r="E152" s="312"/>
      <c r="F152" s="365" t="s">
        <v>1734</v>
      </c>
      <c r="G152" s="312"/>
      <c r="H152" s="364" t="s">
        <v>1794</v>
      </c>
      <c r="I152" s="364" t="s">
        <v>1736</v>
      </c>
      <c r="J152" s="364" t="s">
        <v>1785</v>
      </c>
      <c r="K152" s="360"/>
    </row>
    <row r="153" s="1" customFormat="1" ht="15" customHeight="1">
      <c r="B153" s="337"/>
      <c r="C153" s="364" t="s">
        <v>85</v>
      </c>
      <c r="D153" s="312"/>
      <c r="E153" s="312"/>
      <c r="F153" s="365" t="s">
        <v>1734</v>
      </c>
      <c r="G153" s="312"/>
      <c r="H153" s="364" t="s">
        <v>1795</v>
      </c>
      <c r="I153" s="364" t="s">
        <v>1736</v>
      </c>
      <c r="J153" s="364" t="s">
        <v>1785</v>
      </c>
      <c r="K153" s="360"/>
    </row>
    <row r="154" s="1" customFormat="1" ht="15" customHeight="1">
      <c r="B154" s="337"/>
      <c r="C154" s="364" t="s">
        <v>1739</v>
      </c>
      <c r="D154" s="312"/>
      <c r="E154" s="312"/>
      <c r="F154" s="365" t="s">
        <v>1740</v>
      </c>
      <c r="G154" s="312"/>
      <c r="H154" s="364" t="s">
        <v>1774</v>
      </c>
      <c r="I154" s="364" t="s">
        <v>1736</v>
      </c>
      <c r="J154" s="364">
        <v>50</v>
      </c>
      <c r="K154" s="360"/>
    </row>
    <row r="155" s="1" customFormat="1" ht="15" customHeight="1">
      <c r="B155" s="337"/>
      <c r="C155" s="364" t="s">
        <v>1742</v>
      </c>
      <c r="D155" s="312"/>
      <c r="E155" s="312"/>
      <c r="F155" s="365" t="s">
        <v>1734</v>
      </c>
      <c r="G155" s="312"/>
      <c r="H155" s="364" t="s">
        <v>1774</v>
      </c>
      <c r="I155" s="364" t="s">
        <v>1744</v>
      </c>
      <c r="J155" s="364"/>
      <c r="K155" s="360"/>
    </row>
    <row r="156" s="1" customFormat="1" ht="15" customHeight="1">
      <c r="B156" s="337"/>
      <c r="C156" s="364" t="s">
        <v>1753</v>
      </c>
      <c r="D156" s="312"/>
      <c r="E156" s="312"/>
      <c r="F156" s="365" t="s">
        <v>1740</v>
      </c>
      <c r="G156" s="312"/>
      <c r="H156" s="364" t="s">
        <v>1774</v>
      </c>
      <c r="I156" s="364" t="s">
        <v>1736</v>
      </c>
      <c r="J156" s="364">
        <v>50</v>
      </c>
      <c r="K156" s="360"/>
    </row>
    <row r="157" s="1" customFormat="1" ht="15" customHeight="1">
      <c r="B157" s="337"/>
      <c r="C157" s="364" t="s">
        <v>1761</v>
      </c>
      <c r="D157" s="312"/>
      <c r="E157" s="312"/>
      <c r="F157" s="365" t="s">
        <v>1740</v>
      </c>
      <c r="G157" s="312"/>
      <c r="H157" s="364" t="s">
        <v>1774</v>
      </c>
      <c r="I157" s="364" t="s">
        <v>1736</v>
      </c>
      <c r="J157" s="364">
        <v>50</v>
      </c>
      <c r="K157" s="360"/>
    </row>
    <row r="158" s="1" customFormat="1" ht="15" customHeight="1">
      <c r="B158" s="337"/>
      <c r="C158" s="364" t="s">
        <v>1759</v>
      </c>
      <c r="D158" s="312"/>
      <c r="E158" s="312"/>
      <c r="F158" s="365" t="s">
        <v>1740</v>
      </c>
      <c r="G158" s="312"/>
      <c r="H158" s="364" t="s">
        <v>1774</v>
      </c>
      <c r="I158" s="364" t="s">
        <v>1736</v>
      </c>
      <c r="J158" s="364">
        <v>50</v>
      </c>
      <c r="K158" s="360"/>
    </row>
    <row r="159" s="1" customFormat="1" ht="15" customHeight="1">
      <c r="B159" s="337"/>
      <c r="C159" s="364" t="s">
        <v>166</v>
      </c>
      <c r="D159" s="312"/>
      <c r="E159" s="312"/>
      <c r="F159" s="365" t="s">
        <v>1734</v>
      </c>
      <c r="G159" s="312"/>
      <c r="H159" s="364" t="s">
        <v>1796</v>
      </c>
      <c r="I159" s="364" t="s">
        <v>1736</v>
      </c>
      <c r="J159" s="364" t="s">
        <v>1797</v>
      </c>
      <c r="K159" s="360"/>
    </row>
    <row r="160" s="1" customFormat="1" ht="15" customHeight="1">
      <c r="B160" s="337"/>
      <c r="C160" s="364" t="s">
        <v>1798</v>
      </c>
      <c r="D160" s="312"/>
      <c r="E160" s="312"/>
      <c r="F160" s="365" t="s">
        <v>1734</v>
      </c>
      <c r="G160" s="312"/>
      <c r="H160" s="364" t="s">
        <v>1799</v>
      </c>
      <c r="I160" s="364" t="s">
        <v>1769</v>
      </c>
      <c r="J160" s="364"/>
      <c r="K160" s="360"/>
    </row>
    <row r="161" s="1" customFormat="1" ht="15" customHeight="1">
      <c r="B161" s="366"/>
      <c r="C161" s="346"/>
      <c r="D161" s="346"/>
      <c r="E161" s="346"/>
      <c r="F161" s="346"/>
      <c r="G161" s="346"/>
      <c r="H161" s="346"/>
      <c r="I161" s="346"/>
      <c r="J161" s="346"/>
      <c r="K161" s="367"/>
    </row>
    <row r="162" s="1" customFormat="1" ht="18.75" customHeight="1">
      <c r="B162" s="348"/>
      <c r="C162" s="358"/>
      <c r="D162" s="358"/>
      <c r="E162" s="358"/>
      <c r="F162" s="368"/>
      <c r="G162" s="358"/>
      <c r="H162" s="358"/>
      <c r="I162" s="358"/>
      <c r="J162" s="358"/>
      <c r="K162" s="348"/>
    </row>
    <row r="163" s="1" customFormat="1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s="1" customFormat="1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s="1" customFormat="1" ht="45" customHeight="1">
      <c r="B165" s="302"/>
      <c r="C165" s="303" t="s">
        <v>1800</v>
      </c>
      <c r="D165" s="303"/>
      <c r="E165" s="303"/>
      <c r="F165" s="303"/>
      <c r="G165" s="303"/>
      <c r="H165" s="303"/>
      <c r="I165" s="303"/>
      <c r="J165" s="303"/>
      <c r="K165" s="304"/>
    </row>
    <row r="166" s="1" customFormat="1" ht="17.25" customHeight="1">
      <c r="B166" s="302"/>
      <c r="C166" s="327" t="s">
        <v>1728</v>
      </c>
      <c r="D166" s="327"/>
      <c r="E166" s="327"/>
      <c r="F166" s="327" t="s">
        <v>1729</v>
      </c>
      <c r="G166" s="369"/>
      <c r="H166" s="370" t="s">
        <v>56</v>
      </c>
      <c r="I166" s="370" t="s">
        <v>59</v>
      </c>
      <c r="J166" s="327" t="s">
        <v>1730</v>
      </c>
      <c r="K166" s="304"/>
    </row>
    <row r="167" s="1" customFormat="1" ht="17.25" customHeight="1">
      <c r="B167" s="305"/>
      <c r="C167" s="329" t="s">
        <v>1731</v>
      </c>
      <c r="D167" s="329"/>
      <c r="E167" s="329"/>
      <c r="F167" s="330" t="s">
        <v>1732</v>
      </c>
      <c r="G167" s="371"/>
      <c r="H167" s="372"/>
      <c r="I167" s="372"/>
      <c r="J167" s="329" t="s">
        <v>1733</v>
      </c>
      <c r="K167" s="307"/>
    </row>
    <row r="168" s="1" customFormat="1" ht="5.25" customHeight="1">
      <c r="B168" s="337"/>
      <c r="C168" s="332"/>
      <c r="D168" s="332"/>
      <c r="E168" s="332"/>
      <c r="F168" s="332"/>
      <c r="G168" s="333"/>
      <c r="H168" s="332"/>
      <c r="I168" s="332"/>
      <c r="J168" s="332"/>
      <c r="K168" s="360"/>
    </row>
    <row r="169" s="1" customFormat="1" ht="15" customHeight="1">
      <c r="B169" s="337"/>
      <c r="C169" s="312" t="s">
        <v>1737</v>
      </c>
      <c r="D169" s="312"/>
      <c r="E169" s="312"/>
      <c r="F169" s="335" t="s">
        <v>1734</v>
      </c>
      <c r="G169" s="312"/>
      <c r="H169" s="312" t="s">
        <v>1774</v>
      </c>
      <c r="I169" s="312" t="s">
        <v>1736</v>
      </c>
      <c r="J169" s="312">
        <v>120</v>
      </c>
      <c r="K169" s="360"/>
    </row>
    <row r="170" s="1" customFormat="1" ht="15" customHeight="1">
      <c r="B170" s="337"/>
      <c r="C170" s="312" t="s">
        <v>1783</v>
      </c>
      <c r="D170" s="312"/>
      <c r="E170" s="312"/>
      <c r="F170" s="335" t="s">
        <v>1734</v>
      </c>
      <c r="G170" s="312"/>
      <c r="H170" s="312" t="s">
        <v>1784</v>
      </c>
      <c r="I170" s="312" t="s">
        <v>1736</v>
      </c>
      <c r="J170" s="312" t="s">
        <v>1785</v>
      </c>
      <c r="K170" s="360"/>
    </row>
    <row r="171" s="1" customFormat="1" ht="15" customHeight="1">
      <c r="B171" s="337"/>
      <c r="C171" s="312" t="s">
        <v>85</v>
      </c>
      <c r="D171" s="312"/>
      <c r="E171" s="312"/>
      <c r="F171" s="335" t="s">
        <v>1734</v>
      </c>
      <c r="G171" s="312"/>
      <c r="H171" s="312" t="s">
        <v>1801</v>
      </c>
      <c r="I171" s="312" t="s">
        <v>1736</v>
      </c>
      <c r="J171" s="312" t="s">
        <v>1785</v>
      </c>
      <c r="K171" s="360"/>
    </row>
    <row r="172" s="1" customFormat="1" ht="15" customHeight="1">
      <c r="B172" s="337"/>
      <c r="C172" s="312" t="s">
        <v>1739</v>
      </c>
      <c r="D172" s="312"/>
      <c r="E172" s="312"/>
      <c r="F172" s="335" t="s">
        <v>1740</v>
      </c>
      <c r="G172" s="312"/>
      <c r="H172" s="312" t="s">
        <v>1801</v>
      </c>
      <c r="I172" s="312" t="s">
        <v>1736</v>
      </c>
      <c r="J172" s="312">
        <v>50</v>
      </c>
      <c r="K172" s="360"/>
    </row>
    <row r="173" s="1" customFormat="1" ht="15" customHeight="1">
      <c r="B173" s="337"/>
      <c r="C173" s="312" t="s">
        <v>1742</v>
      </c>
      <c r="D173" s="312"/>
      <c r="E173" s="312"/>
      <c r="F173" s="335" t="s">
        <v>1734</v>
      </c>
      <c r="G173" s="312"/>
      <c r="H173" s="312" t="s">
        <v>1801</v>
      </c>
      <c r="I173" s="312" t="s">
        <v>1744</v>
      </c>
      <c r="J173" s="312"/>
      <c r="K173" s="360"/>
    </row>
    <row r="174" s="1" customFormat="1" ht="15" customHeight="1">
      <c r="B174" s="337"/>
      <c r="C174" s="312" t="s">
        <v>1753</v>
      </c>
      <c r="D174" s="312"/>
      <c r="E174" s="312"/>
      <c r="F174" s="335" t="s">
        <v>1740</v>
      </c>
      <c r="G174" s="312"/>
      <c r="H174" s="312" t="s">
        <v>1801</v>
      </c>
      <c r="I174" s="312" t="s">
        <v>1736</v>
      </c>
      <c r="J174" s="312">
        <v>50</v>
      </c>
      <c r="K174" s="360"/>
    </row>
    <row r="175" s="1" customFormat="1" ht="15" customHeight="1">
      <c r="B175" s="337"/>
      <c r="C175" s="312" t="s">
        <v>1761</v>
      </c>
      <c r="D175" s="312"/>
      <c r="E175" s="312"/>
      <c r="F175" s="335" t="s">
        <v>1740</v>
      </c>
      <c r="G175" s="312"/>
      <c r="H175" s="312" t="s">
        <v>1801</v>
      </c>
      <c r="I175" s="312" t="s">
        <v>1736</v>
      </c>
      <c r="J175" s="312">
        <v>50</v>
      </c>
      <c r="K175" s="360"/>
    </row>
    <row r="176" s="1" customFormat="1" ht="15" customHeight="1">
      <c r="B176" s="337"/>
      <c r="C176" s="312" t="s">
        <v>1759</v>
      </c>
      <c r="D176" s="312"/>
      <c r="E176" s="312"/>
      <c r="F176" s="335" t="s">
        <v>1740</v>
      </c>
      <c r="G176" s="312"/>
      <c r="H176" s="312" t="s">
        <v>1801</v>
      </c>
      <c r="I176" s="312" t="s">
        <v>1736</v>
      </c>
      <c r="J176" s="312">
        <v>50</v>
      </c>
      <c r="K176" s="360"/>
    </row>
    <row r="177" s="1" customFormat="1" ht="15" customHeight="1">
      <c r="B177" s="337"/>
      <c r="C177" s="312" t="s">
        <v>176</v>
      </c>
      <c r="D177" s="312"/>
      <c r="E177" s="312"/>
      <c r="F177" s="335" t="s">
        <v>1734</v>
      </c>
      <c r="G177" s="312"/>
      <c r="H177" s="312" t="s">
        <v>1802</v>
      </c>
      <c r="I177" s="312" t="s">
        <v>1803</v>
      </c>
      <c r="J177" s="312"/>
      <c r="K177" s="360"/>
    </row>
    <row r="178" s="1" customFormat="1" ht="15" customHeight="1">
      <c r="B178" s="337"/>
      <c r="C178" s="312" t="s">
        <v>59</v>
      </c>
      <c r="D178" s="312"/>
      <c r="E178" s="312"/>
      <c r="F178" s="335" t="s">
        <v>1734</v>
      </c>
      <c r="G178" s="312"/>
      <c r="H178" s="312" t="s">
        <v>1804</v>
      </c>
      <c r="I178" s="312" t="s">
        <v>1805</v>
      </c>
      <c r="J178" s="312">
        <v>1</v>
      </c>
      <c r="K178" s="360"/>
    </row>
    <row r="179" s="1" customFormat="1" ht="15" customHeight="1">
      <c r="B179" s="337"/>
      <c r="C179" s="312" t="s">
        <v>55</v>
      </c>
      <c r="D179" s="312"/>
      <c r="E179" s="312"/>
      <c r="F179" s="335" t="s">
        <v>1734</v>
      </c>
      <c r="G179" s="312"/>
      <c r="H179" s="312" t="s">
        <v>1806</v>
      </c>
      <c r="I179" s="312" t="s">
        <v>1736</v>
      </c>
      <c r="J179" s="312">
        <v>20</v>
      </c>
      <c r="K179" s="360"/>
    </row>
    <row r="180" s="1" customFormat="1" ht="15" customHeight="1">
      <c r="B180" s="337"/>
      <c r="C180" s="312" t="s">
        <v>56</v>
      </c>
      <c r="D180" s="312"/>
      <c r="E180" s="312"/>
      <c r="F180" s="335" t="s">
        <v>1734</v>
      </c>
      <c r="G180" s="312"/>
      <c r="H180" s="312" t="s">
        <v>1807</v>
      </c>
      <c r="I180" s="312" t="s">
        <v>1736</v>
      </c>
      <c r="J180" s="312">
        <v>255</v>
      </c>
      <c r="K180" s="360"/>
    </row>
    <row r="181" s="1" customFormat="1" ht="15" customHeight="1">
      <c r="B181" s="337"/>
      <c r="C181" s="312" t="s">
        <v>177</v>
      </c>
      <c r="D181" s="312"/>
      <c r="E181" s="312"/>
      <c r="F181" s="335" t="s">
        <v>1734</v>
      </c>
      <c r="G181" s="312"/>
      <c r="H181" s="312" t="s">
        <v>1698</v>
      </c>
      <c r="I181" s="312" t="s">
        <v>1736</v>
      </c>
      <c r="J181" s="312">
        <v>10</v>
      </c>
      <c r="K181" s="360"/>
    </row>
    <row r="182" s="1" customFormat="1" ht="15" customHeight="1">
      <c r="B182" s="337"/>
      <c r="C182" s="312" t="s">
        <v>178</v>
      </c>
      <c r="D182" s="312"/>
      <c r="E182" s="312"/>
      <c r="F182" s="335" t="s">
        <v>1734</v>
      </c>
      <c r="G182" s="312"/>
      <c r="H182" s="312" t="s">
        <v>1808</v>
      </c>
      <c r="I182" s="312" t="s">
        <v>1769</v>
      </c>
      <c r="J182" s="312"/>
      <c r="K182" s="360"/>
    </row>
    <row r="183" s="1" customFormat="1" ht="15" customHeight="1">
      <c r="B183" s="337"/>
      <c r="C183" s="312" t="s">
        <v>1809</v>
      </c>
      <c r="D183" s="312"/>
      <c r="E183" s="312"/>
      <c r="F183" s="335" t="s">
        <v>1734</v>
      </c>
      <c r="G183" s="312"/>
      <c r="H183" s="312" t="s">
        <v>1810</v>
      </c>
      <c r="I183" s="312" t="s">
        <v>1769</v>
      </c>
      <c r="J183" s="312"/>
      <c r="K183" s="360"/>
    </row>
    <row r="184" s="1" customFormat="1" ht="15" customHeight="1">
      <c r="B184" s="337"/>
      <c r="C184" s="312" t="s">
        <v>1798</v>
      </c>
      <c r="D184" s="312"/>
      <c r="E184" s="312"/>
      <c r="F184" s="335" t="s">
        <v>1734</v>
      </c>
      <c r="G184" s="312"/>
      <c r="H184" s="312" t="s">
        <v>1811</v>
      </c>
      <c r="I184" s="312" t="s">
        <v>1769</v>
      </c>
      <c r="J184" s="312"/>
      <c r="K184" s="360"/>
    </row>
    <row r="185" s="1" customFormat="1" ht="15" customHeight="1">
      <c r="B185" s="337"/>
      <c r="C185" s="312" t="s">
        <v>180</v>
      </c>
      <c r="D185" s="312"/>
      <c r="E185" s="312"/>
      <c r="F185" s="335" t="s">
        <v>1740</v>
      </c>
      <c r="G185" s="312"/>
      <c r="H185" s="312" t="s">
        <v>1812</v>
      </c>
      <c r="I185" s="312" t="s">
        <v>1736</v>
      </c>
      <c r="J185" s="312">
        <v>50</v>
      </c>
      <c r="K185" s="360"/>
    </row>
    <row r="186" s="1" customFormat="1" ht="15" customHeight="1">
      <c r="B186" s="337"/>
      <c r="C186" s="312" t="s">
        <v>1813</v>
      </c>
      <c r="D186" s="312"/>
      <c r="E186" s="312"/>
      <c r="F186" s="335" t="s">
        <v>1740</v>
      </c>
      <c r="G186" s="312"/>
      <c r="H186" s="312" t="s">
        <v>1814</v>
      </c>
      <c r="I186" s="312" t="s">
        <v>1815</v>
      </c>
      <c r="J186" s="312"/>
      <c r="K186" s="360"/>
    </row>
    <row r="187" s="1" customFormat="1" ht="15" customHeight="1">
      <c r="B187" s="337"/>
      <c r="C187" s="312" t="s">
        <v>1816</v>
      </c>
      <c r="D187" s="312"/>
      <c r="E187" s="312"/>
      <c r="F187" s="335" t="s">
        <v>1740</v>
      </c>
      <c r="G187" s="312"/>
      <c r="H187" s="312" t="s">
        <v>1817</v>
      </c>
      <c r="I187" s="312" t="s">
        <v>1815</v>
      </c>
      <c r="J187" s="312"/>
      <c r="K187" s="360"/>
    </row>
    <row r="188" s="1" customFormat="1" ht="15" customHeight="1">
      <c r="B188" s="337"/>
      <c r="C188" s="312" t="s">
        <v>1818</v>
      </c>
      <c r="D188" s="312"/>
      <c r="E188" s="312"/>
      <c r="F188" s="335" t="s">
        <v>1740</v>
      </c>
      <c r="G188" s="312"/>
      <c r="H188" s="312" t="s">
        <v>1819</v>
      </c>
      <c r="I188" s="312" t="s">
        <v>1815</v>
      </c>
      <c r="J188" s="312"/>
      <c r="K188" s="360"/>
    </row>
    <row r="189" s="1" customFormat="1" ht="15" customHeight="1">
      <c r="B189" s="337"/>
      <c r="C189" s="373" t="s">
        <v>1820</v>
      </c>
      <c r="D189" s="312"/>
      <c r="E189" s="312"/>
      <c r="F189" s="335" t="s">
        <v>1740</v>
      </c>
      <c r="G189" s="312"/>
      <c r="H189" s="312" t="s">
        <v>1821</v>
      </c>
      <c r="I189" s="312" t="s">
        <v>1822</v>
      </c>
      <c r="J189" s="374" t="s">
        <v>1823</v>
      </c>
      <c r="K189" s="360"/>
    </row>
    <row r="190" s="17" customFormat="1" ht="15" customHeight="1">
      <c r="B190" s="375"/>
      <c r="C190" s="376" t="s">
        <v>1824</v>
      </c>
      <c r="D190" s="377"/>
      <c r="E190" s="377"/>
      <c r="F190" s="378" t="s">
        <v>1740</v>
      </c>
      <c r="G190" s="377"/>
      <c r="H190" s="377" t="s">
        <v>1825</v>
      </c>
      <c r="I190" s="377" t="s">
        <v>1822</v>
      </c>
      <c r="J190" s="379" t="s">
        <v>1823</v>
      </c>
      <c r="K190" s="380"/>
    </row>
    <row r="191" s="1" customFormat="1" ht="15" customHeight="1">
      <c r="B191" s="337"/>
      <c r="C191" s="373" t="s">
        <v>44</v>
      </c>
      <c r="D191" s="312"/>
      <c r="E191" s="312"/>
      <c r="F191" s="335" t="s">
        <v>1734</v>
      </c>
      <c r="G191" s="312"/>
      <c r="H191" s="309" t="s">
        <v>1826</v>
      </c>
      <c r="I191" s="312" t="s">
        <v>1827</v>
      </c>
      <c r="J191" s="312"/>
      <c r="K191" s="360"/>
    </row>
    <row r="192" s="1" customFormat="1" ht="15" customHeight="1">
      <c r="B192" s="337"/>
      <c r="C192" s="373" t="s">
        <v>1828</v>
      </c>
      <c r="D192" s="312"/>
      <c r="E192" s="312"/>
      <c r="F192" s="335" t="s">
        <v>1734</v>
      </c>
      <c r="G192" s="312"/>
      <c r="H192" s="312" t="s">
        <v>1829</v>
      </c>
      <c r="I192" s="312" t="s">
        <v>1769</v>
      </c>
      <c r="J192" s="312"/>
      <c r="K192" s="360"/>
    </row>
    <row r="193" s="1" customFormat="1" ht="15" customHeight="1">
      <c r="B193" s="337"/>
      <c r="C193" s="373" t="s">
        <v>1830</v>
      </c>
      <c r="D193" s="312"/>
      <c r="E193" s="312"/>
      <c r="F193" s="335" t="s">
        <v>1734</v>
      </c>
      <c r="G193" s="312"/>
      <c r="H193" s="312" t="s">
        <v>1831</v>
      </c>
      <c r="I193" s="312" t="s">
        <v>1769</v>
      </c>
      <c r="J193" s="312"/>
      <c r="K193" s="360"/>
    </row>
    <row r="194" s="1" customFormat="1" ht="15" customHeight="1">
      <c r="B194" s="337"/>
      <c r="C194" s="373" t="s">
        <v>1832</v>
      </c>
      <c r="D194" s="312"/>
      <c r="E194" s="312"/>
      <c r="F194" s="335" t="s">
        <v>1740</v>
      </c>
      <c r="G194" s="312"/>
      <c r="H194" s="312" t="s">
        <v>1833</v>
      </c>
      <c r="I194" s="312" t="s">
        <v>1769</v>
      </c>
      <c r="J194" s="312"/>
      <c r="K194" s="360"/>
    </row>
    <row r="195" s="1" customFormat="1" ht="15" customHeight="1">
      <c r="B195" s="366"/>
      <c r="C195" s="381"/>
      <c r="D195" s="346"/>
      <c r="E195" s="346"/>
      <c r="F195" s="346"/>
      <c r="G195" s="346"/>
      <c r="H195" s="346"/>
      <c r="I195" s="346"/>
      <c r="J195" s="346"/>
      <c r="K195" s="367"/>
    </row>
    <row r="196" s="1" customFormat="1" ht="18.75" customHeight="1">
      <c r="B196" s="348"/>
      <c r="C196" s="358"/>
      <c r="D196" s="358"/>
      <c r="E196" s="358"/>
      <c r="F196" s="368"/>
      <c r="G196" s="358"/>
      <c r="H196" s="358"/>
      <c r="I196" s="358"/>
      <c r="J196" s="358"/>
      <c r="K196" s="348"/>
    </row>
    <row r="197" s="1" customFormat="1" ht="18.75" customHeight="1">
      <c r="B197" s="348"/>
      <c r="C197" s="358"/>
      <c r="D197" s="358"/>
      <c r="E197" s="358"/>
      <c r="F197" s="368"/>
      <c r="G197" s="358"/>
      <c r="H197" s="358"/>
      <c r="I197" s="358"/>
      <c r="J197" s="358"/>
      <c r="K197" s="348"/>
    </row>
    <row r="198" s="1" customFormat="1" ht="18.75" customHeight="1">
      <c r="B198" s="320"/>
      <c r="C198" s="320"/>
      <c r="D198" s="320"/>
      <c r="E198" s="320"/>
      <c r="F198" s="320"/>
      <c r="G198" s="320"/>
      <c r="H198" s="320"/>
      <c r="I198" s="320"/>
      <c r="J198" s="320"/>
      <c r="K198" s="320"/>
    </row>
    <row r="199" s="1" customFormat="1" ht="13.5">
      <c r="B199" s="299"/>
      <c r="C199" s="300"/>
      <c r="D199" s="300"/>
      <c r="E199" s="300"/>
      <c r="F199" s="300"/>
      <c r="G199" s="300"/>
      <c r="H199" s="300"/>
      <c r="I199" s="300"/>
      <c r="J199" s="300"/>
      <c r="K199" s="301"/>
    </row>
    <row r="200" s="1" customFormat="1" ht="21">
      <c r="B200" s="302"/>
      <c r="C200" s="303" t="s">
        <v>1834</v>
      </c>
      <c r="D200" s="303"/>
      <c r="E200" s="303"/>
      <c r="F200" s="303"/>
      <c r="G200" s="303"/>
      <c r="H200" s="303"/>
      <c r="I200" s="303"/>
      <c r="J200" s="303"/>
      <c r="K200" s="304"/>
    </row>
    <row r="201" s="1" customFormat="1" ht="25.5" customHeight="1">
      <c r="B201" s="302"/>
      <c r="C201" s="382" t="s">
        <v>1835</v>
      </c>
      <c r="D201" s="382"/>
      <c r="E201" s="382"/>
      <c r="F201" s="382" t="s">
        <v>1836</v>
      </c>
      <c r="G201" s="383"/>
      <c r="H201" s="382" t="s">
        <v>1837</v>
      </c>
      <c r="I201" s="382"/>
      <c r="J201" s="382"/>
      <c r="K201" s="304"/>
    </row>
    <row r="202" s="1" customFormat="1" ht="5.25" customHeight="1">
      <c r="B202" s="337"/>
      <c r="C202" s="332"/>
      <c r="D202" s="332"/>
      <c r="E202" s="332"/>
      <c r="F202" s="332"/>
      <c r="G202" s="358"/>
      <c r="H202" s="332"/>
      <c r="I202" s="332"/>
      <c r="J202" s="332"/>
      <c r="K202" s="360"/>
    </row>
    <row r="203" s="1" customFormat="1" ht="15" customHeight="1">
      <c r="B203" s="337"/>
      <c r="C203" s="312" t="s">
        <v>1827</v>
      </c>
      <c r="D203" s="312"/>
      <c r="E203" s="312"/>
      <c r="F203" s="335" t="s">
        <v>45</v>
      </c>
      <c r="G203" s="312"/>
      <c r="H203" s="312" t="s">
        <v>1838</v>
      </c>
      <c r="I203" s="312"/>
      <c r="J203" s="312"/>
      <c r="K203" s="360"/>
    </row>
    <row r="204" s="1" customFormat="1" ht="15" customHeight="1">
      <c r="B204" s="337"/>
      <c r="C204" s="312"/>
      <c r="D204" s="312"/>
      <c r="E204" s="312"/>
      <c r="F204" s="335" t="s">
        <v>46</v>
      </c>
      <c r="G204" s="312"/>
      <c r="H204" s="312" t="s">
        <v>1839</v>
      </c>
      <c r="I204" s="312"/>
      <c r="J204" s="312"/>
      <c r="K204" s="360"/>
    </row>
    <row r="205" s="1" customFormat="1" ht="15" customHeight="1">
      <c r="B205" s="337"/>
      <c r="C205" s="312"/>
      <c r="D205" s="312"/>
      <c r="E205" s="312"/>
      <c r="F205" s="335" t="s">
        <v>49</v>
      </c>
      <c r="G205" s="312"/>
      <c r="H205" s="312" t="s">
        <v>1840</v>
      </c>
      <c r="I205" s="312"/>
      <c r="J205" s="312"/>
      <c r="K205" s="360"/>
    </row>
    <row r="206" s="1" customFormat="1" ht="15" customHeight="1">
      <c r="B206" s="337"/>
      <c r="C206" s="312"/>
      <c r="D206" s="312"/>
      <c r="E206" s="312"/>
      <c r="F206" s="335" t="s">
        <v>47</v>
      </c>
      <c r="G206" s="312"/>
      <c r="H206" s="312" t="s">
        <v>1841</v>
      </c>
      <c r="I206" s="312"/>
      <c r="J206" s="312"/>
      <c r="K206" s="360"/>
    </row>
    <row r="207" s="1" customFormat="1" ht="15" customHeight="1">
      <c r="B207" s="337"/>
      <c r="C207" s="312"/>
      <c r="D207" s="312"/>
      <c r="E207" s="312"/>
      <c r="F207" s="335" t="s">
        <v>48</v>
      </c>
      <c r="G207" s="312"/>
      <c r="H207" s="312" t="s">
        <v>1842</v>
      </c>
      <c r="I207" s="312"/>
      <c r="J207" s="312"/>
      <c r="K207" s="360"/>
    </row>
    <row r="208" s="1" customFormat="1" ht="15" customHeight="1">
      <c r="B208" s="337"/>
      <c r="C208" s="312"/>
      <c r="D208" s="312"/>
      <c r="E208" s="312"/>
      <c r="F208" s="335"/>
      <c r="G208" s="312"/>
      <c r="H208" s="312"/>
      <c r="I208" s="312"/>
      <c r="J208" s="312"/>
      <c r="K208" s="360"/>
    </row>
    <row r="209" s="1" customFormat="1" ht="15" customHeight="1">
      <c r="B209" s="337"/>
      <c r="C209" s="312" t="s">
        <v>1781</v>
      </c>
      <c r="D209" s="312"/>
      <c r="E209" s="312"/>
      <c r="F209" s="335" t="s">
        <v>80</v>
      </c>
      <c r="G209" s="312"/>
      <c r="H209" s="312" t="s">
        <v>1843</v>
      </c>
      <c r="I209" s="312"/>
      <c r="J209" s="312"/>
      <c r="K209" s="360"/>
    </row>
    <row r="210" s="1" customFormat="1" ht="15" customHeight="1">
      <c r="B210" s="337"/>
      <c r="C210" s="312"/>
      <c r="D210" s="312"/>
      <c r="E210" s="312"/>
      <c r="F210" s="335" t="s">
        <v>1679</v>
      </c>
      <c r="G210" s="312"/>
      <c r="H210" s="312" t="s">
        <v>1680</v>
      </c>
      <c r="I210" s="312"/>
      <c r="J210" s="312"/>
      <c r="K210" s="360"/>
    </row>
    <row r="211" s="1" customFormat="1" ht="15" customHeight="1">
      <c r="B211" s="337"/>
      <c r="C211" s="312"/>
      <c r="D211" s="312"/>
      <c r="E211" s="312"/>
      <c r="F211" s="335" t="s">
        <v>1677</v>
      </c>
      <c r="G211" s="312"/>
      <c r="H211" s="312" t="s">
        <v>1844</v>
      </c>
      <c r="I211" s="312"/>
      <c r="J211" s="312"/>
      <c r="K211" s="360"/>
    </row>
    <row r="212" s="1" customFormat="1" ht="15" customHeight="1">
      <c r="B212" s="384"/>
      <c r="C212" s="312"/>
      <c r="D212" s="312"/>
      <c r="E212" s="312"/>
      <c r="F212" s="335" t="s">
        <v>105</v>
      </c>
      <c r="G212" s="373"/>
      <c r="H212" s="364" t="s">
        <v>106</v>
      </c>
      <c r="I212" s="364"/>
      <c r="J212" s="364"/>
      <c r="K212" s="385"/>
    </row>
    <row r="213" s="1" customFormat="1" ht="15" customHeight="1">
      <c r="B213" s="384"/>
      <c r="C213" s="312"/>
      <c r="D213" s="312"/>
      <c r="E213" s="312"/>
      <c r="F213" s="335" t="s">
        <v>1681</v>
      </c>
      <c r="G213" s="373"/>
      <c r="H213" s="364" t="s">
        <v>1590</v>
      </c>
      <c r="I213" s="364"/>
      <c r="J213" s="364"/>
      <c r="K213" s="385"/>
    </row>
    <row r="214" s="1" customFormat="1" ht="15" customHeight="1">
      <c r="B214" s="384"/>
      <c r="C214" s="312"/>
      <c r="D214" s="312"/>
      <c r="E214" s="312"/>
      <c r="F214" s="335"/>
      <c r="G214" s="373"/>
      <c r="H214" s="364"/>
      <c r="I214" s="364"/>
      <c r="J214" s="364"/>
      <c r="K214" s="385"/>
    </row>
    <row r="215" s="1" customFormat="1" ht="15" customHeight="1">
      <c r="B215" s="384"/>
      <c r="C215" s="312" t="s">
        <v>1805</v>
      </c>
      <c r="D215" s="312"/>
      <c r="E215" s="312"/>
      <c r="F215" s="335">
        <v>1</v>
      </c>
      <c r="G215" s="373"/>
      <c r="H215" s="364" t="s">
        <v>1845</v>
      </c>
      <c r="I215" s="364"/>
      <c r="J215" s="364"/>
      <c r="K215" s="385"/>
    </row>
    <row r="216" s="1" customFormat="1" ht="15" customHeight="1">
      <c r="B216" s="384"/>
      <c r="C216" s="312"/>
      <c r="D216" s="312"/>
      <c r="E216" s="312"/>
      <c r="F216" s="335">
        <v>2</v>
      </c>
      <c r="G216" s="373"/>
      <c r="H216" s="364" t="s">
        <v>1846</v>
      </c>
      <c r="I216" s="364"/>
      <c r="J216" s="364"/>
      <c r="K216" s="385"/>
    </row>
    <row r="217" s="1" customFormat="1" ht="15" customHeight="1">
      <c r="B217" s="384"/>
      <c r="C217" s="312"/>
      <c r="D217" s="312"/>
      <c r="E217" s="312"/>
      <c r="F217" s="335">
        <v>3</v>
      </c>
      <c r="G217" s="373"/>
      <c r="H217" s="364" t="s">
        <v>1847</v>
      </c>
      <c r="I217" s="364"/>
      <c r="J217" s="364"/>
      <c r="K217" s="385"/>
    </row>
    <row r="218" s="1" customFormat="1" ht="15" customHeight="1">
      <c r="B218" s="384"/>
      <c r="C218" s="312"/>
      <c r="D218" s="312"/>
      <c r="E218" s="312"/>
      <c r="F218" s="335">
        <v>4</v>
      </c>
      <c r="G218" s="373"/>
      <c r="H218" s="364" t="s">
        <v>1848</v>
      </c>
      <c r="I218" s="364"/>
      <c r="J218" s="364"/>
      <c r="K218" s="385"/>
    </row>
    <row r="219" s="1" customFormat="1" ht="12.75" customHeight="1">
      <c r="B219" s="386"/>
      <c r="C219" s="387"/>
      <c r="D219" s="387"/>
      <c r="E219" s="387"/>
      <c r="F219" s="387"/>
      <c r="G219" s="387"/>
      <c r="H219" s="387"/>
      <c r="I219" s="387"/>
      <c r="J219" s="387"/>
      <c r="K219" s="38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  <c r="AZ2" s="140" t="s">
        <v>108</v>
      </c>
      <c r="BA2" s="140" t="s">
        <v>109</v>
      </c>
      <c r="BB2" s="140" t="s">
        <v>110</v>
      </c>
      <c r="BC2" s="140" t="s">
        <v>111</v>
      </c>
      <c r="BD2" s="140" t="s">
        <v>112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  <c r="AZ3" s="140" t="s">
        <v>113</v>
      </c>
      <c r="BA3" s="140" t="s">
        <v>114</v>
      </c>
      <c r="BB3" s="140" t="s">
        <v>110</v>
      </c>
      <c r="BC3" s="140" t="s">
        <v>115</v>
      </c>
      <c r="BD3" s="140" t="s">
        <v>112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  <c r="AZ4" s="140" t="s">
        <v>117</v>
      </c>
      <c r="BA4" s="140" t="s">
        <v>118</v>
      </c>
      <c r="BB4" s="140" t="s">
        <v>110</v>
      </c>
      <c r="BC4" s="140" t="s">
        <v>119</v>
      </c>
      <c r="BD4" s="140" t="s">
        <v>112</v>
      </c>
    </row>
    <row r="5" s="1" customFormat="1" ht="6.96" customHeight="1">
      <c r="B5" s="22"/>
      <c r="L5" s="22"/>
      <c r="AZ5" s="140" t="s">
        <v>120</v>
      </c>
      <c r="BA5" s="140" t="s">
        <v>121</v>
      </c>
      <c r="BB5" s="140" t="s">
        <v>110</v>
      </c>
      <c r="BC5" s="140" t="s">
        <v>122</v>
      </c>
      <c r="BD5" s="140" t="s">
        <v>112</v>
      </c>
    </row>
    <row r="6" s="1" customFormat="1" ht="12" customHeight="1">
      <c r="B6" s="22"/>
      <c r="D6" s="145" t="s">
        <v>16</v>
      </c>
      <c r="L6" s="22"/>
      <c r="AZ6" s="140" t="s">
        <v>123</v>
      </c>
      <c r="BA6" s="140" t="s">
        <v>124</v>
      </c>
      <c r="BB6" s="140" t="s">
        <v>110</v>
      </c>
      <c r="BC6" s="140" t="s">
        <v>125</v>
      </c>
      <c r="BD6" s="140" t="s">
        <v>112</v>
      </c>
    </row>
    <row r="7" s="1" customFormat="1" ht="16.5" customHeight="1">
      <c r="B7" s="22"/>
      <c r="E7" s="146" t="str">
        <f>'Rekapitulace stavby'!K6</f>
        <v>Stavební úpravy MK v ul. Šustova a 2. etapy ul. Polní v Třeboni - II.etapa</v>
      </c>
      <c r="F7" s="145"/>
      <c r="G7" s="145"/>
      <c r="H7" s="145"/>
      <c r="L7" s="22"/>
      <c r="AZ7" s="140" t="s">
        <v>126</v>
      </c>
      <c r="BA7" s="140" t="s">
        <v>127</v>
      </c>
      <c r="BB7" s="140" t="s">
        <v>110</v>
      </c>
      <c r="BC7" s="140" t="s">
        <v>128</v>
      </c>
      <c r="BD7" s="140" t="s">
        <v>112</v>
      </c>
    </row>
    <row r="8" s="2" customFormat="1" ht="12" customHeight="1">
      <c r="A8" s="40"/>
      <c r="B8" s="46"/>
      <c r="C8" s="40"/>
      <c r="D8" s="145" t="s">
        <v>129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40" t="s">
        <v>130</v>
      </c>
      <c r="BA8" s="140" t="s">
        <v>131</v>
      </c>
      <c r="BB8" s="140" t="s">
        <v>132</v>
      </c>
      <c r="BC8" s="140" t="s">
        <v>133</v>
      </c>
      <c r="BD8" s="140" t="s">
        <v>112</v>
      </c>
    </row>
    <row r="9" s="2" customFormat="1" ht="30" customHeight="1">
      <c r="A9" s="40"/>
      <c r="B9" s="46"/>
      <c r="C9" s="40"/>
      <c r="D9" s="40"/>
      <c r="E9" s="148" t="s">
        <v>134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0" t="s">
        <v>135</v>
      </c>
      <c r="BA9" s="140" t="s">
        <v>136</v>
      </c>
      <c r="BB9" s="140" t="s">
        <v>132</v>
      </c>
      <c r="BC9" s="140" t="s">
        <v>137</v>
      </c>
      <c r="BD9" s="140" t="s">
        <v>112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40" t="s">
        <v>138</v>
      </c>
      <c r="BA10" s="140" t="s">
        <v>139</v>
      </c>
      <c r="BB10" s="140" t="s">
        <v>132</v>
      </c>
      <c r="BC10" s="140" t="s">
        <v>140</v>
      </c>
      <c r="BD10" s="140" t="s">
        <v>112</v>
      </c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40" t="s">
        <v>141</v>
      </c>
      <c r="BA11" s="140" t="s">
        <v>142</v>
      </c>
      <c r="BB11" s="140" t="s">
        <v>132</v>
      </c>
      <c r="BC11" s="140" t="s">
        <v>143</v>
      </c>
      <c r="BD11" s="140" t="s">
        <v>112</v>
      </c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10. 2. 2024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40" t="s">
        <v>144</v>
      </c>
      <c r="BA12" s="140" t="s">
        <v>145</v>
      </c>
      <c r="BB12" s="140" t="s">
        <v>132</v>
      </c>
      <c r="BC12" s="140" t="s">
        <v>146</v>
      </c>
      <c r="BD12" s="140" t="s">
        <v>112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40" t="s">
        <v>147</v>
      </c>
      <c r="BA13" s="140" t="s">
        <v>148</v>
      </c>
      <c r="BB13" s="140" t="s">
        <v>132</v>
      </c>
      <c r="BC13" s="140" t="s">
        <v>149</v>
      </c>
      <c r="BD13" s="140" t="s">
        <v>112</v>
      </c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40" t="s">
        <v>150</v>
      </c>
      <c r="BA14" s="140" t="s">
        <v>151</v>
      </c>
      <c r="BB14" s="140" t="s">
        <v>132</v>
      </c>
      <c r="BC14" s="140" t="s">
        <v>152</v>
      </c>
      <c r="BD14" s="140" t="s">
        <v>112</v>
      </c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40" t="s">
        <v>153</v>
      </c>
      <c r="BA15" s="140" t="s">
        <v>154</v>
      </c>
      <c r="BB15" s="140" t="s">
        <v>132</v>
      </c>
      <c r="BC15" s="140" t="s">
        <v>155</v>
      </c>
      <c r="BD15" s="140" t="s">
        <v>112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40" t="s">
        <v>156</v>
      </c>
      <c r="BA16" s="140" t="s">
        <v>157</v>
      </c>
      <c r="BB16" s="140" t="s">
        <v>132</v>
      </c>
      <c r="BC16" s="140" t="s">
        <v>158</v>
      </c>
      <c r="BD16" s="140" t="s">
        <v>112</v>
      </c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40" t="s">
        <v>159</v>
      </c>
      <c r="BA17" s="140" t="s">
        <v>160</v>
      </c>
      <c r="BB17" s="140" t="s">
        <v>132</v>
      </c>
      <c r="BC17" s="140" t="s">
        <v>161</v>
      </c>
      <c r="BD17" s="140" t="s">
        <v>112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40" t="s">
        <v>162</v>
      </c>
      <c r="BA18" s="140" t="s">
        <v>163</v>
      </c>
      <c r="BB18" s="140" t="s">
        <v>132</v>
      </c>
      <c r="BC18" s="140" t="s">
        <v>164</v>
      </c>
      <c r="BD18" s="140" t="s">
        <v>112</v>
      </c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ROUND(J85,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ROUND((SUM(BE85:BE352)),  2)</f>
        <v>0</v>
      </c>
      <c r="G33" s="40"/>
      <c r="H33" s="40"/>
      <c r="I33" s="160">
        <v>0.20999999999999999</v>
      </c>
      <c r="J33" s="159">
        <f>ROUND(((SUM(BE85:BE352))*I33),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ROUND((SUM(BF85:BF352)),  2)</f>
        <v>0</v>
      </c>
      <c r="G34" s="40"/>
      <c r="H34" s="40"/>
      <c r="I34" s="160">
        <v>0.12</v>
      </c>
      <c r="J34" s="159">
        <f>ROUND(((SUM(BF85:BF352))*I34),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ROUND((SUM(BG85:BG352)),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ROUND((SUM(BH85:BH352)),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ROUND((SUM(BI85:BI352)),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165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129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SO_102 - Komunikace, zpevněné plochy a odvodnění komunikace – 2. úsek ul. Šustova a Polní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10. 2. 2024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166</v>
      </c>
      <c r="D57" s="174"/>
      <c r="E57" s="174"/>
      <c r="F57" s="174"/>
      <c r="G57" s="174"/>
      <c r="H57" s="174"/>
      <c r="I57" s="174"/>
      <c r="J57" s="175" t="s">
        <v>167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168</v>
      </c>
    </row>
    <row r="60" s="9" customFormat="1" ht="24.96" customHeight="1">
      <c r="A60" s="9"/>
      <c r="B60" s="177"/>
      <c r="C60" s="178"/>
      <c r="D60" s="179" t="s">
        <v>169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170</v>
      </c>
      <c r="E61" s="185"/>
      <c r="F61" s="185"/>
      <c r="G61" s="185"/>
      <c r="H61" s="185"/>
      <c r="I61" s="185"/>
      <c r="J61" s="186">
        <f>J87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171</v>
      </c>
      <c r="E62" s="185"/>
      <c r="F62" s="185"/>
      <c r="G62" s="185"/>
      <c r="H62" s="185"/>
      <c r="I62" s="185"/>
      <c r="J62" s="186">
        <f>J159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172</v>
      </c>
      <c r="E63" s="185"/>
      <c r="F63" s="185"/>
      <c r="G63" s="185"/>
      <c r="H63" s="185"/>
      <c r="I63" s="185"/>
      <c r="J63" s="186">
        <f>J241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173</v>
      </c>
      <c r="E64" s="185"/>
      <c r="F64" s="185"/>
      <c r="G64" s="185"/>
      <c r="H64" s="185"/>
      <c r="I64" s="185"/>
      <c r="J64" s="186">
        <f>J335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174</v>
      </c>
      <c r="E65" s="185"/>
      <c r="F65" s="185"/>
      <c r="G65" s="185"/>
      <c r="H65" s="185"/>
      <c r="I65" s="185"/>
      <c r="J65" s="186">
        <f>J346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175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Stavební úpravy MK v ul. Šustova a 2. etapy ul. Polní v Třeboni - II.etapa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129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30" customHeight="1">
      <c r="A77" s="40"/>
      <c r="B77" s="41"/>
      <c r="C77" s="42"/>
      <c r="D77" s="42"/>
      <c r="E77" s="71" t="str">
        <f>E9</f>
        <v>SO_102 - Komunikace, zpevněné plochy a odvodnění komunikace – 2. úsek ul. Šustova a Polní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Třeboň</v>
      </c>
      <c r="G79" s="42"/>
      <c r="H79" s="42"/>
      <c r="I79" s="34" t="s">
        <v>23</v>
      </c>
      <c r="J79" s="74" t="str">
        <f>IF(J12="","",J12)</f>
        <v>10. 2. 2024</v>
      </c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Město Třeboň, Palackého nám. 46/II, 379 01 Třeboň</v>
      </c>
      <c r="G81" s="42"/>
      <c r="H81" s="42"/>
      <c r="I81" s="34" t="s">
        <v>31</v>
      </c>
      <c r="J81" s="38" t="str">
        <f>E21</f>
        <v>INVENTE, s.r.o., Žerotínova 483/1, 370 04 Č.Buděj.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 xml:space="preserve"> 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8"/>
      <c r="B84" s="189"/>
      <c r="C84" s="190" t="s">
        <v>176</v>
      </c>
      <c r="D84" s="191" t="s">
        <v>59</v>
      </c>
      <c r="E84" s="191" t="s">
        <v>55</v>
      </c>
      <c r="F84" s="191" t="s">
        <v>56</v>
      </c>
      <c r="G84" s="191" t="s">
        <v>177</v>
      </c>
      <c r="H84" s="191" t="s">
        <v>178</v>
      </c>
      <c r="I84" s="191" t="s">
        <v>179</v>
      </c>
      <c r="J84" s="191" t="s">
        <v>167</v>
      </c>
      <c r="K84" s="192" t="s">
        <v>180</v>
      </c>
      <c r="L84" s="193"/>
      <c r="M84" s="94" t="s">
        <v>19</v>
      </c>
      <c r="N84" s="95" t="s">
        <v>44</v>
      </c>
      <c r="O84" s="95" t="s">
        <v>181</v>
      </c>
      <c r="P84" s="95" t="s">
        <v>182</v>
      </c>
      <c r="Q84" s="95" t="s">
        <v>183</v>
      </c>
      <c r="R84" s="95" t="s">
        <v>184</v>
      </c>
      <c r="S84" s="95" t="s">
        <v>185</v>
      </c>
      <c r="T84" s="96" t="s">
        <v>186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0"/>
      <c r="B85" s="41"/>
      <c r="C85" s="101" t="s">
        <v>187</v>
      </c>
      <c r="D85" s="42"/>
      <c r="E85" s="42"/>
      <c r="F85" s="42"/>
      <c r="G85" s="42"/>
      <c r="H85" s="42"/>
      <c r="I85" s="42"/>
      <c r="J85" s="194">
        <f>BK85</f>
        <v>0</v>
      </c>
      <c r="K85" s="42"/>
      <c r="L85" s="46"/>
      <c r="M85" s="97"/>
      <c r="N85" s="195"/>
      <c r="O85" s="98"/>
      <c r="P85" s="196">
        <f>P86</f>
        <v>0</v>
      </c>
      <c r="Q85" s="98"/>
      <c r="R85" s="196">
        <f>R86</f>
        <v>1066.92239515506</v>
      </c>
      <c r="S85" s="98"/>
      <c r="T85" s="197">
        <f>T86</f>
        <v>1182.1081399999998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73</v>
      </c>
      <c r="AU85" s="19" t="s">
        <v>168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73</v>
      </c>
      <c r="E86" s="202" t="s">
        <v>188</v>
      </c>
      <c r="F86" s="202" t="s">
        <v>189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P87+P159+P241+P335+P346</f>
        <v>0</v>
      </c>
      <c r="Q86" s="207"/>
      <c r="R86" s="208">
        <f>R87+R159+R241+R335+R346</f>
        <v>1066.92239515506</v>
      </c>
      <c r="S86" s="207"/>
      <c r="T86" s="209">
        <f>T87+T159+T241+T335+T346</f>
        <v>1182.1081399999998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81</v>
      </c>
      <c r="AT86" s="211" t="s">
        <v>73</v>
      </c>
      <c r="AU86" s="211" t="s">
        <v>74</v>
      </c>
      <c r="AY86" s="210" t="s">
        <v>190</v>
      </c>
      <c r="BK86" s="212">
        <f>BK87+BK159+BK241+BK335+BK346</f>
        <v>0</v>
      </c>
    </row>
    <row r="87" s="12" customFormat="1" ht="22.8" customHeight="1">
      <c r="A87" s="12"/>
      <c r="B87" s="199"/>
      <c r="C87" s="200"/>
      <c r="D87" s="201" t="s">
        <v>73</v>
      </c>
      <c r="E87" s="213" t="s">
        <v>81</v>
      </c>
      <c r="F87" s="213" t="s">
        <v>191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SUM(P88:P158)</f>
        <v>0</v>
      </c>
      <c r="Q87" s="207"/>
      <c r="R87" s="208">
        <f>SUM(R88:R158)</f>
        <v>392.00006245506</v>
      </c>
      <c r="S87" s="207"/>
      <c r="T87" s="209">
        <f>SUM(T88:T158)</f>
        <v>1181.9321399999999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81</v>
      </c>
      <c r="AT87" s="211" t="s">
        <v>73</v>
      </c>
      <c r="AU87" s="211" t="s">
        <v>81</v>
      </c>
      <c r="AY87" s="210" t="s">
        <v>190</v>
      </c>
      <c r="BK87" s="212">
        <f>SUM(BK88:BK158)</f>
        <v>0</v>
      </c>
    </row>
    <row r="88" s="2" customFormat="1" ht="16.5" customHeight="1">
      <c r="A88" s="40"/>
      <c r="B88" s="41"/>
      <c r="C88" s="215" t="s">
        <v>81</v>
      </c>
      <c r="D88" s="215" t="s">
        <v>192</v>
      </c>
      <c r="E88" s="216" t="s">
        <v>193</v>
      </c>
      <c r="F88" s="217" t="s">
        <v>194</v>
      </c>
      <c r="G88" s="218" t="s">
        <v>132</v>
      </c>
      <c r="H88" s="219">
        <v>3139.7240000000002</v>
      </c>
      <c r="I88" s="220"/>
      <c r="J88" s="221">
        <f>ROUND(I88*H88,2)</f>
        <v>0</v>
      </c>
      <c r="K88" s="217" t="s">
        <v>195</v>
      </c>
      <c r="L88" s="46"/>
      <c r="M88" s="222" t="s">
        <v>19</v>
      </c>
      <c r="N88" s="223" t="s">
        <v>45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0.17999999999999999</v>
      </c>
      <c r="T88" s="225">
        <f>S88*H88</f>
        <v>565.15031999999997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196</v>
      </c>
      <c r="AT88" s="226" t="s">
        <v>192</v>
      </c>
      <c r="AU88" s="226" t="s">
        <v>83</v>
      </c>
      <c r="AY88" s="19" t="s">
        <v>190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81</v>
      </c>
      <c r="BK88" s="227">
        <f>ROUND(I88*H88,2)</f>
        <v>0</v>
      </c>
      <c r="BL88" s="19" t="s">
        <v>196</v>
      </c>
      <c r="BM88" s="226" t="s">
        <v>197</v>
      </c>
    </row>
    <row r="89" s="2" customFormat="1">
      <c r="A89" s="40"/>
      <c r="B89" s="41"/>
      <c r="C89" s="42"/>
      <c r="D89" s="228" t="s">
        <v>198</v>
      </c>
      <c r="E89" s="42"/>
      <c r="F89" s="229" t="s">
        <v>199</v>
      </c>
      <c r="G89" s="42"/>
      <c r="H89" s="42"/>
      <c r="I89" s="230"/>
      <c r="J89" s="42"/>
      <c r="K89" s="42"/>
      <c r="L89" s="46"/>
      <c r="M89" s="231"/>
      <c r="N89" s="232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198</v>
      </c>
      <c r="AU89" s="19" t="s">
        <v>83</v>
      </c>
    </row>
    <row r="90" s="2" customFormat="1">
      <c r="A90" s="40"/>
      <c r="B90" s="41"/>
      <c r="C90" s="42"/>
      <c r="D90" s="233" t="s">
        <v>200</v>
      </c>
      <c r="E90" s="42"/>
      <c r="F90" s="234" t="s">
        <v>201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200</v>
      </c>
      <c r="AU90" s="19" t="s">
        <v>83</v>
      </c>
    </row>
    <row r="91" s="13" customFormat="1">
      <c r="A91" s="13"/>
      <c r="B91" s="235"/>
      <c r="C91" s="236"/>
      <c r="D91" s="228" t="s">
        <v>202</v>
      </c>
      <c r="E91" s="237" t="s">
        <v>19</v>
      </c>
      <c r="F91" s="238" t="s">
        <v>203</v>
      </c>
      <c r="G91" s="236"/>
      <c r="H91" s="239">
        <v>3139.7240000000002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5" t="s">
        <v>202</v>
      </c>
      <c r="AU91" s="245" t="s">
        <v>83</v>
      </c>
      <c r="AV91" s="13" t="s">
        <v>83</v>
      </c>
      <c r="AW91" s="13" t="s">
        <v>35</v>
      </c>
      <c r="AX91" s="13" t="s">
        <v>81</v>
      </c>
      <c r="AY91" s="245" t="s">
        <v>190</v>
      </c>
    </row>
    <row r="92" s="2" customFormat="1" ht="21.75" customHeight="1">
      <c r="A92" s="40"/>
      <c r="B92" s="41"/>
      <c r="C92" s="215" t="s">
        <v>83</v>
      </c>
      <c r="D92" s="215" t="s">
        <v>192</v>
      </c>
      <c r="E92" s="216" t="s">
        <v>204</v>
      </c>
      <c r="F92" s="217" t="s">
        <v>205</v>
      </c>
      <c r="G92" s="218" t="s">
        <v>132</v>
      </c>
      <c r="H92" s="219">
        <v>1883.8340000000001</v>
      </c>
      <c r="I92" s="220"/>
      <c r="J92" s="221">
        <f>ROUND(I92*H92,2)</f>
        <v>0</v>
      </c>
      <c r="K92" s="217" t="s">
        <v>195</v>
      </c>
      <c r="L92" s="46"/>
      <c r="M92" s="222" t="s">
        <v>19</v>
      </c>
      <c r="N92" s="223" t="s">
        <v>45</v>
      </c>
      <c r="O92" s="86"/>
      <c r="P92" s="224">
        <f>O92*H92</f>
        <v>0</v>
      </c>
      <c r="Q92" s="224">
        <v>0.00011509</v>
      </c>
      <c r="R92" s="224">
        <f>Q92*H92</f>
        <v>0.21681045505999999</v>
      </c>
      <c r="S92" s="224">
        <v>0.23000000000000001</v>
      </c>
      <c r="T92" s="225">
        <f>S92*H92</f>
        <v>433.28182000000004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196</v>
      </c>
      <c r="AT92" s="226" t="s">
        <v>192</v>
      </c>
      <c r="AU92" s="226" t="s">
        <v>83</v>
      </c>
      <c r="AY92" s="19" t="s">
        <v>190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81</v>
      </c>
      <c r="BK92" s="227">
        <f>ROUND(I92*H92,2)</f>
        <v>0</v>
      </c>
      <c r="BL92" s="19" t="s">
        <v>196</v>
      </c>
      <c r="BM92" s="226" t="s">
        <v>206</v>
      </c>
    </row>
    <row r="93" s="2" customFormat="1">
      <c r="A93" s="40"/>
      <c r="B93" s="41"/>
      <c r="C93" s="42"/>
      <c r="D93" s="228" t="s">
        <v>198</v>
      </c>
      <c r="E93" s="42"/>
      <c r="F93" s="229" t="s">
        <v>207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198</v>
      </c>
      <c r="AU93" s="19" t="s">
        <v>83</v>
      </c>
    </row>
    <row r="94" s="2" customFormat="1">
      <c r="A94" s="40"/>
      <c r="B94" s="41"/>
      <c r="C94" s="42"/>
      <c r="D94" s="233" t="s">
        <v>200</v>
      </c>
      <c r="E94" s="42"/>
      <c r="F94" s="234" t="s">
        <v>208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200</v>
      </c>
      <c r="AU94" s="19" t="s">
        <v>83</v>
      </c>
    </row>
    <row r="95" s="13" customFormat="1">
      <c r="A95" s="13"/>
      <c r="B95" s="235"/>
      <c r="C95" s="236"/>
      <c r="D95" s="228" t="s">
        <v>202</v>
      </c>
      <c r="E95" s="237" t="s">
        <v>19</v>
      </c>
      <c r="F95" s="238" t="s">
        <v>203</v>
      </c>
      <c r="G95" s="236"/>
      <c r="H95" s="239">
        <v>3139.7240000000002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202</v>
      </c>
      <c r="AU95" s="245" t="s">
        <v>83</v>
      </c>
      <c r="AV95" s="13" t="s">
        <v>83</v>
      </c>
      <c r="AW95" s="13" t="s">
        <v>35</v>
      </c>
      <c r="AX95" s="13" t="s">
        <v>81</v>
      </c>
      <c r="AY95" s="245" t="s">
        <v>190</v>
      </c>
    </row>
    <row r="96" s="13" customFormat="1">
      <c r="A96" s="13"/>
      <c r="B96" s="235"/>
      <c r="C96" s="236"/>
      <c r="D96" s="228" t="s">
        <v>202</v>
      </c>
      <c r="E96" s="236"/>
      <c r="F96" s="238" t="s">
        <v>209</v>
      </c>
      <c r="G96" s="236"/>
      <c r="H96" s="239">
        <v>1883.8340000000001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202</v>
      </c>
      <c r="AU96" s="245" t="s">
        <v>83</v>
      </c>
      <c r="AV96" s="13" t="s">
        <v>83</v>
      </c>
      <c r="AW96" s="13" t="s">
        <v>4</v>
      </c>
      <c r="AX96" s="13" t="s">
        <v>81</v>
      </c>
      <c r="AY96" s="245" t="s">
        <v>190</v>
      </c>
    </row>
    <row r="97" s="2" customFormat="1" ht="16.5" customHeight="1">
      <c r="A97" s="40"/>
      <c r="B97" s="41"/>
      <c r="C97" s="215" t="s">
        <v>112</v>
      </c>
      <c r="D97" s="215" t="s">
        <v>192</v>
      </c>
      <c r="E97" s="216" t="s">
        <v>210</v>
      </c>
      <c r="F97" s="217" t="s">
        <v>211</v>
      </c>
      <c r="G97" s="218" t="s">
        <v>110</v>
      </c>
      <c r="H97" s="219">
        <v>550</v>
      </c>
      <c r="I97" s="220"/>
      <c r="J97" s="221">
        <f>ROUND(I97*H97,2)</f>
        <v>0</v>
      </c>
      <c r="K97" s="217" t="s">
        <v>195</v>
      </c>
      <c r="L97" s="46"/>
      <c r="M97" s="222" t="s">
        <v>19</v>
      </c>
      <c r="N97" s="223" t="s">
        <v>45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0.28999999999999998</v>
      </c>
      <c r="T97" s="225">
        <f>S97*H97</f>
        <v>159.5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196</v>
      </c>
      <c r="AT97" s="226" t="s">
        <v>192</v>
      </c>
      <c r="AU97" s="226" t="s">
        <v>83</v>
      </c>
      <c r="AY97" s="19" t="s">
        <v>190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81</v>
      </c>
      <c r="BK97" s="227">
        <f>ROUND(I97*H97,2)</f>
        <v>0</v>
      </c>
      <c r="BL97" s="19" t="s">
        <v>196</v>
      </c>
      <c r="BM97" s="226" t="s">
        <v>212</v>
      </c>
    </row>
    <row r="98" s="2" customFormat="1">
      <c r="A98" s="40"/>
      <c r="B98" s="41"/>
      <c r="C98" s="42"/>
      <c r="D98" s="228" t="s">
        <v>198</v>
      </c>
      <c r="E98" s="42"/>
      <c r="F98" s="229" t="s">
        <v>213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198</v>
      </c>
      <c r="AU98" s="19" t="s">
        <v>83</v>
      </c>
    </row>
    <row r="99" s="2" customFormat="1">
      <c r="A99" s="40"/>
      <c r="B99" s="41"/>
      <c r="C99" s="42"/>
      <c r="D99" s="233" t="s">
        <v>200</v>
      </c>
      <c r="E99" s="42"/>
      <c r="F99" s="234" t="s">
        <v>214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200</v>
      </c>
      <c r="AU99" s="19" t="s">
        <v>83</v>
      </c>
    </row>
    <row r="100" s="13" customFormat="1">
      <c r="A100" s="13"/>
      <c r="B100" s="235"/>
      <c r="C100" s="236"/>
      <c r="D100" s="228" t="s">
        <v>202</v>
      </c>
      <c r="E100" s="237" t="s">
        <v>19</v>
      </c>
      <c r="F100" s="238" t="s">
        <v>215</v>
      </c>
      <c r="G100" s="236"/>
      <c r="H100" s="239">
        <v>400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202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190</v>
      </c>
    </row>
    <row r="101" s="13" customFormat="1">
      <c r="A101" s="13"/>
      <c r="B101" s="235"/>
      <c r="C101" s="236"/>
      <c r="D101" s="228" t="s">
        <v>202</v>
      </c>
      <c r="E101" s="237" t="s">
        <v>19</v>
      </c>
      <c r="F101" s="238" t="s">
        <v>216</v>
      </c>
      <c r="G101" s="236"/>
      <c r="H101" s="239">
        <v>150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202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190</v>
      </c>
    </row>
    <row r="102" s="14" customFormat="1">
      <c r="A102" s="14"/>
      <c r="B102" s="246"/>
      <c r="C102" s="247"/>
      <c r="D102" s="228" t="s">
        <v>202</v>
      </c>
      <c r="E102" s="248" t="s">
        <v>19</v>
      </c>
      <c r="F102" s="249" t="s">
        <v>217</v>
      </c>
      <c r="G102" s="247"/>
      <c r="H102" s="250">
        <v>550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202</v>
      </c>
      <c r="AU102" s="256" t="s">
        <v>83</v>
      </c>
      <c r="AV102" s="14" t="s">
        <v>196</v>
      </c>
      <c r="AW102" s="14" t="s">
        <v>35</v>
      </c>
      <c r="AX102" s="14" t="s">
        <v>81</v>
      </c>
      <c r="AY102" s="256" t="s">
        <v>190</v>
      </c>
    </row>
    <row r="103" s="2" customFormat="1" ht="16.5" customHeight="1">
      <c r="A103" s="40"/>
      <c r="B103" s="41"/>
      <c r="C103" s="215" t="s">
        <v>196</v>
      </c>
      <c r="D103" s="215" t="s">
        <v>192</v>
      </c>
      <c r="E103" s="216" t="s">
        <v>218</v>
      </c>
      <c r="F103" s="217" t="s">
        <v>219</v>
      </c>
      <c r="G103" s="218" t="s">
        <v>110</v>
      </c>
      <c r="H103" s="219">
        <v>600</v>
      </c>
      <c r="I103" s="220"/>
      <c r="J103" s="221">
        <f>ROUND(I103*H103,2)</f>
        <v>0</v>
      </c>
      <c r="K103" s="217" t="s">
        <v>195</v>
      </c>
      <c r="L103" s="46"/>
      <c r="M103" s="222" t="s">
        <v>19</v>
      </c>
      <c r="N103" s="223" t="s">
        <v>45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0.040000000000000001</v>
      </c>
      <c r="T103" s="225">
        <f>S103*H103</f>
        <v>24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196</v>
      </c>
      <c r="AT103" s="226" t="s">
        <v>192</v>
      </c>
      <c r="AU103" s="226" t="s">
        <v>83</v>
      </c>
      <c r="AY103" s="19" t="s">
        <v>190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196</v>
      </c>
      <c r="BM103" s="226" t="s">
        <v>220</v>
      </c>
    </row>
    <row r="104" s="2" customFormat="1">
      <c r="A104" s="40"/>
      <c r="B104" s="41"/>
      <c r="C104" s="42"/>
      <c r="D104" s="228" t="s">
        <v>198</v>
      </c>
      <c r="E104" s="42"/>
      <c r="F104" s="229" t="s">
        <v>221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198</v>
      </c>
      <c r="AU104" s="19" t="s">
        <v>83</v>
      </c>
    </row>
    <row r="105" s="2" customFormat="1">
      <c r="A105" s="40"/>
      <c r="B105" s="41"/>
      <c r="C105" s="42"/>
      <c r="D105" s="233" t="s">
        <v>200</v>
      </c>
      <c r="E105" s="42"/>
      <c r="F105" s="234" t="s">
        <v>222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200</v>
      </c>
      <c r="AU105" s="19" t="s">
        <v>83</v>
      </c>
    </row>
    <row r="106" s="13" customFormat="1">
      <c r="A106" s="13"/>
      <c r="B106" s="235"/>
      <c r="C106" s="236"/>
      <c r="D106" s="228" t="s">
        <v>202</v>
      </c>
      <c r="E106" s="237" t="s">
        <v>19</v>
      </c>
      <c r="F106" s="238" t="s">
        <v>215</v>
      </c>
      <c r="G106" s="236"/>
      <c r="H106" s="239">
        <v>400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202</v>
      </c>
      <c r="AU106" s="245" t="s">
        <v>83</v>
      </c>
      <c r="AV106" s="13" t="s">
        <v>83</v>
      </c>
      <c r="AW106" s="13" t="s">
        <v>35</v>
      </c>
      <c r="AX106" s="13" t="s">
        <v>74</v>
      </c>
      <c r="AY106" s="245" t="s">
        <v>190</v>
      </c>
    </row>
    <row r="107" s="13" customFormat="1">
      <c r="A107" s="13"/>
      <c r="B107" s="235"/>
      <c r="C107" s="236"/>
      <c r="D107" s="228" t="s">
        <v>202</v>
      </c>
      <c r="E107" s="237" t="s">
        <v>19</v>
      </c>
      <c r="F107" s="238" t="s">
        <v>216</v>
      </c>
      <c r="G107" s="236"/>
      <c r="H107" s="239">
        <v>150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202</v>
      </c>
      <c r="AU107" s="245" t="s">
        <v>83</v>
      </c>
      <c r="AV107" s="13" t="s">
        <v>83</v>
      </c>
      <c r="AW107" s="13" t="s">
        <v>35</v>
      </c>
      <c r="AX107" s="13" t="s">
        <v>74</v>
      </c>
      <c r="AY107" s="245" t="s">
        <v>190</v>
      </c>
    </row>
    <row r="108" s="13" customFormat="1">
      <c r="A108" s="13"/>
      <c r="B108" s="235"/>
      <c r="C108" s="236"/>
      <c r="D108" s="228" t="s">
        <v>202</v>
      </c>
      <c r="E108" s="237" t="s">
        <v>19</v>
      </c>
      <c r="F108" s="238" t="s">
        <v>223</v>
      </c>
      <c r="G108" s="236"/>
      <c r="H108" s="239">
        <v>50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202</v>
      </c>
      <c r="AU108" s="245" t="s">
        <v>83</v>
      </c>
      <c r="AV108" s="13" t="s">
        <v>83</v>
      </c>
      <c r="AW108" s="13" t="s">
        <v>35</v>
      </c>
      <c r="AX108" s="13" t="s">
        <v>74</v>
      </c>
      <c r="AY108" s="245" t="s">
        <v>190</v>
      </c>
    </row>
    <row r="109" s="14" customFormat="1">
      <c r="A109" s="14"/>
      <c r="B109" s="246"/>
      <c r="C109" s="247"/>
      <c r="D109" s="228" t="s">
        <v>202</v>
      </c>
      <c r="E109" s="248" t="s">
        <v>19</v>
      </c>
      <c r="F109" s="249" t="s">
        <v>217</v>
      </c>
      <c r="G109" s="247"/>
      <c r="H109" s="250">
        <v>600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202</v>
      </c>
      <c r="AU109" s="256" t="s">
        <v>83</v>
      </c>
      <c r="AV109" s="14" t="s">
        <v>196</v>
      </c>
      <c r="AW109" s="14" t="s">
        <v>35</v>
      </c>
      <c r="AX109" s="14" t="s">
        <v>81</v>
      </c>
      <c r="AY109" s="256" t="s">
        <v>190</v>
      </c>
    </row>
    <row r="110" s="2" customFormat="1" ht="16.5" customHeight="1">
      <c r="A110" s="40"/>
      <c r="B110" s="41"/>
      <c r="C110" s="215" t="s">
        <v>224</v>
      </c>
      <c r="D110" s="215" t="s">
        <v>192</v>
      </c>
      <c r="E110" s="216" t="s">
        <v>225</v>
      </c>
      <c r="F110" s="217" t="s">
        <v>226</v>
      </c>
      <c r="G110" s="218" t="s">
        <v>132</v>
      </c>
      <c r="H110" s="219">
        <v>780</v>
      </c>
      <c r="I110" s="220"/>
      <c r="J110" s="221">
        <f>ROUND(I110*H110,2)</f>
        <v>0</v>
      </c>
      <c r="K110" s="217" t="s">
        <v>195</v>
      </c>
      <c r="L110" s="46"/>
      <c r="M110" s="222" t="s">
        <v>19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196</v>
      </c>
      <c r="AT110" s="226" t="s">
        <v>192</v>
      </c>
      <c r="AU110" s="226" t="s">
        <v>83</v>
      </c>
      <c r="AY110" s="19" t="s">
        <v>190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196</v>
      </c>
      <c r="BM110" s="226" t="s">
        <v>227</v>
      </c>
    </row>
    <row r="111" s="2" customFormat="1">
      <c r="A111" s="40"/>
      <c r="B111" s="41"/>
      <c r="C111" s="42"/>
      <c r="D111" s="228" t="s">
        <v>198</v>
      </c>
      <c r="E111" s="42"/>
      <c r="F111" s="229" t="s">
        <v>228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198</v>
      </c>
      <c r="AU111" s="19" t="s">
        <v>83</v>
      </c>
    </row>
    <row r="112" s="2" customFormat="1">
      <c r="A112" s="40"/>
      <c r="B112" s="41"/>
      <c r="C112" s="42"/>
      <c r="D112" s="233" t="s">
        <v>200</v>
      </c>
      <c r="E112" s="42"/>
      <c r="F112" s="234" t="s">
        <v>229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200</v>
      </c>
      <c r="AU112" s="19" t="s">
        <v>83</v>
      </c>
    </row>
    <row r="113" s="2" customFormat="1" ht="24.15" customHeight="1">
      <c r="A113" s="40"/>
      <c r="B113" s="41"/>
      <c r="C113" s="215" t="s">
        <v>230</v>
      </c>
      <c r="D113" s="215" t="s">
        <v>192</v>
      </c>
      <c r="E113" s="216" t="s">
        <v>231</v>
      </c>
      <c r="F113" s="217" t="s">
        <v>232</v>
      </c>
      <c r="G113" s="218" t="s">
        <v>233</v>
      </c>
      <c r="H113" s="219">
        <v>1597.502</v>
      </c>
      <c r="I113" s="220"/>
      <c r="J113" s="221">
        <f>ROUND(I113*H113,2)</f>
        <v>0</v>
      </c>
      <c r="K113" s="217" t="s">
        <v>195</v>
      </c>
      <c r="L113" s="46"/>
      <c r="M113" s="222" t="s">
        <v>19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196</v>
      </c>
      <c r="AT113" s="226" t="s">
        <v>192</v>
      </c>
      <c r="AU113" s="226" t="s">
        <v>83</v>
      </c>
      <c r="AY113" s="19" t="s">
        <v>190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196</v>
      </c>
      <c r="BM113" s="226" t="s">
        <v>234</v>
      </c>
    </row>
    <row r="114" s="2" customFormat="1">
      <c r="A114" s="40"/>
      <c r="B114" s="41"/>
      <c r="C114" s="42"/>
      <c r="D114" s="228" t="s">
        <v>198</v>
      </c>
      <c r="E114" s="42"/>
      <c r="F114" s="229" t="s">
        <v>235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198</v>
      </c>
      <c r="AU114" s="19" t="s">
        <v>83</v>
      </c>
    </row>
    <row r="115" s="2" customFormat="1">
      <c r="A115" s="40"/>
      <c r="B115" s="41"/>
      <c r="C115" s="42"/>
      <c r="D115" s="233" t="s">
        <v>200</v>
      </c>
      <c r="E115" s="42"/>
      <c r="F115" s="234" t="s">
        <v>236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200</v>
      </c>
      <c r="AU115" s="19" t="s">
        <v>83</v>
      </c>
    </row>
    <row r="116" s="13" customFormat="1">
      <c r="A116" s="13"/>
      <c r="B116" s="235"/>
      <c r="C116" s="236"/>
      <c r="D116" s="228" t="s">
        <v>202</v>
      </c>
      <c r="E116" s="237" t="s">
        <v>19</v>
      </c>
      <c r="F116" s="238" t="s">
        <v>237</v>
      </c>
      <c r="G116" s="236"/>
      <c r="H116" s="239">
        <v>388.09399999999999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202</v>
      </c>
      <c r="AU116" s="245" t="s">
        <v>83</v>
      </c>
      <c r="AV116" s="13" t="s">
        <v>83</v>
      </c>
      <c r="AW116" s="13" t="s">
        <v>35</v>
      </c>
      <c r="AX116" s="13" t="s">
        <v>74</v>
      </c>
      <c r="AY116" s="245" t="s">
        <v>190</v>
      </c>
    </row>
    <row r="117" s="13" customFormat="1">
      <c r="A117" s="13"/>
      <c r="B117" s="235"/>
      <c r="C117" s="236"/>
      <c r="D117" s="228" t="s">
        <v>202</v>
      </c>
      <c r="E117" s="237" t="s">
        <v>19</v>
      </c>
      <c r="F117" s="238" t="s">
        <v>238</v>
      </c>
      <c r="G117" s="236"/>
      <c r="H117" s="239">
        <v>103.053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202</v>
      </c>
      <c r="AU117" s="245" t="s">
        <v>83</v>
      </c>
      <c r="AV117" s="13" t="s">
        <v>83</v>
      </c>
      <c r="AW117" s="13" t="s">
        <v>35</v>
      </c>
      <c r="AX117" s="13" t="s">
        <v>74</v>
      </c>
      <c r="AY117" s="245" t="s">
        <v>190</v>
      </c>
    </row>
    <row r="118" s="13" customFormat="1">
      <c r="A118" s="13"/>
      <c r="B118" s="235"/>
      <c r="C118" s="236"/>
      <c r="D118" s="228" t="s">
        <v>202</v>
      </c>
      <c r="E118" s="237" t="s">
        <v>19</v>
      </c>
      <c r="F118" s="238" t="s">
        <v>239</v>
      </c>
      <c r="G118" s="236"/>
      <c r="H118" s="239">
        <v>315.50299999999999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202</v>
      </c>
      <c r="AU118" s="245" t="s">
        <v>83</v>
      </c>
      <c r="AV118" s="13" t="s">
        <v>83</v>
      </c>
      <c r="AW118" s="13" t="s">
        <v>35</v>
      </c>
      <c r="AX118" s="13" t="s">
        <v>74</v>
      </c>
      <c r="AY118" s="245" t="s">
        <v>190</v>
      </c>
    </row>
    <row r="119" s="13" customFormat="1">
      <c r="A119" s="13"/>
      <c r="B119" s="235"/>
      <c r="C119" s="236"/>
      <c r="D119" s="228" t="s">
        <v>202</v>
      </c>
      <c r="E119" s="237" t="s">
        <v>19</v>
      </c>
      <c r="F119" s="238" t="s">
        <v>240</v>
      </c>
      <c r="G119" s="236"/>
      <c r="H119" s="239">
        <v>10.403000000000001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202</v>
      </c>
      <c r="AU119" s="245" t="s">
        <v>83</v>
      </c>
      <c r="AV119" s="13" t="s">
        <v>83</v>
      </c>
      <c r="AW119" s="13" t="s">
        <v>35</v>
      </c>
      <c r="AX119" s="13" t="s">
        <v>74</v>
      </c>
      <c r="AY119" s="245" t="s">
        <v>190</v>
      </c>
    </row>
    <row r="120" s="15" customFormat="1">
      <c r="A120" s="15"/>
      <c r="B120" s="257"/>
      <c r="C120" s="258"/>
      <c r="D120" s="228" t="s">
        <v>202</v>
      </c>
      <c r="E120" s="259" t="s">
        <v>19</v>
      </c>
      <c r="F120" s="260" t="s">
        <v>241</v>
      </c>
      <c r="G120" s="258"/>
      <c r="H120" s="259" t="s">
        <v>19</v>
      </c>
      <c r="I120" s="261"/>
      <c r="J120" s="258"/>
      <c r="K120" s="258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202</v>
      </c>
      <c r="AU120" s="266" t="s">
        <v>83</v>
      </c>
      <c r="AV120" s="15" t="s">
        <v>81</v>
      </c>
      <c r="AW120" s="15" t="s">
        <v>35</v>
      </c>
      <c r="AX120" s="15" t="s">
        <v>74</v>
      </c>
      <c r="AY120" s="266" t="s">
        <v>190</v>
      </c>
    </row>
    <row r="121" s="13" customFormat="1">
      <c r="A121" s="13"/>
      <c r="B121" s="235"/>
      <c r="C121" s="236"/>
      <c r="D121" s="228" t="s">
        <v>202</v>
      </c>
      <c r="E121" s="237" t="s">
        <v>19</v>
      </c>
      <c r="F121" s="238" t="s">
        <v>242</v>
      </c>
      <c r="G121" s="236"/>
      <c r="H121" s="239">
        <v>447.80099999999999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202</v>
      </c>
      <c r="AU121" s="245" t="s">
        <v>83</v>
      </c>
      <c r="AV121" s="13" t="s">
        <v>83</v>
      </c>
      <c r="AW121" s="13" t="s">
        <v>35</v>
      </c>
      <c r="AX121" s="13" t="s">
        <v>74</v>
      </c>
      <c r="AY121" s="245" t="s">
        <v>190</v>
      </c>
    </row>
    <row r="122" s="13" customFormat="1">
      <c r="A122" s="13"/>
      <c r="B122" s="235"/>
      <c r="C122" s="236"/>
      <c r="D122" s="228" t="s">
        <v>202</v>
      </c>
      <c r="E122" s="237" t="s">
        <v>19</v>
      </c>
      <c r="F122" s="238" t="s">
        <v>243</v>
      </c>
      <c r="G122" s="236"/>
      <c r="H122" s="239">
        <v>332.64800000000002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202</v>
      </c>
      <c r="AU122" s="245" t="s">
        <v>83</v>
      </c>
      <c r="AV122" s="13" t="s">
        <v>83</v>
      </c>
      <c r="AW122" s="13" t="s">
        <v>35</v>
      </c>
      <c r="AX122" s="13" t="s">
        <v>74</v>
      </c>
      <c r="AY122" s="245" t="s">
        <v>190</v>
      </c>
    </row>
    <row r="123" s="14" customFormat="1">
      <c r="A123" s="14"/>
      <c r="B123" s="246"/>
      <c r="C123" s="247"/>
      <c r="D123" s="228" t="s">
        <v>202</v>
      </c>
      <c r="E123" s="248" t="s">
        <v>19</v>
      </c>
      <c r="F123" s="249" t="s">
        <v>217</v>
      </c>
      <c r="G123" s="247"/>
      <c r="H123" s="250">
        <v>1597.502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202</v>
      </c>
      <c r="AU123" s="256" t="s">
        <v>83</v>
      </c>
      <c r="AV123" s="14" t="s">
        <v>196</v>
      </c>
      <c r="AW123" s="14" t="s">
        <v>35</v>
      </c>
      <c r="AX123" s="14" t="s">
        <v>81</v>
      </c>
      <c r="AY123" s="256" t="s">
        <v>190</v>
      </c>
    </row>
    <row r="124" s="2" customFormat="1" ht="24.15" customHeight="1">
      <c r="A124" s="40"/>
      <c r="B124" s="41"/>
      <c r="C124" s="215" t="s">
        <v>244</v>
      </c>
      <c r="D124" s="215" t="s">
        <v>192</v>
      </c>
      <c r="E124" s="216" t="s">
        <v>245</v>
      </c>
      <c r="F124" s="217" t="s">
        <v>246</v>
      </c>
      <c r="G124" s="218" t="s">
        <v>233</v>
      </c>
      <c r="H124" s="219">
        <v>1597.502</v>
      </c>
      <c r="I124" s="220"/>
      <c r="J124" s="221">
        <f>ROUND(I124*H124,2)</f>
        <v>0</v>
      </c>
      <c r="K124" s="217" t="s">
        <v>19</v>
      </c>
      <c r="L124" s="46"/>
      <c r="M124" s="222" t="s">
        <v>19</v>
      </c>
      <c r="N124" s="223" t="s">
        <v>45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196</v>
      </c>
      <c r="AT124" s="226" t="s">
        <v>192</v>
      </c>
      <c r="AU124" s="226" t="s">
        <v>83</v>
      </c>
      <c r="AY124" s="19" t="s">
        <v>190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81</v>
      </c>
      <c r="BK124" s="227">
        <f>ROUND(I124*H124,2)</f>
        <v>0</v>
      </c>
      <c r="BL124" s="19" t="s">
        <v>196</v>
      </c>
      <c r="BM124" s="226" t="s">
        <v>247</v>
      </c>
    </row>
    <row r="125" s="2" customFormat="1">
      <c r="A125" s="40"/>
      <c r="B125" s="41"/>
      <c r="C125" s="42"/>
      <c r="D125" s="228" t="s">
        <v>198</v>
      </c>
      <c r="E125" s="42"/>
      <c r="F125" s="229" t="s">
        <v>248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198</v>
      </c>
      <c r="AU125" s="19" t="s">
        <v>83</v>
      </c>
    </row>
    <row r="126" s="2" customFormat="1" ht="24.15" customHeight="1">
      <c r="A126" s="40"/>
      <c r="B126" s="41"/>
      <c r="C126" s="215" t="s">
        <v>249</v>
      </c>
      <c r="D126" s="215" t="s">
        <v>192</v>
      </c>
      <c r="E126" s="216" t="s">
        <v>250</v>
      </c>
      <c r="F126" s="217" t="s">
        <v>251</v>
      </c>
      <c r="G126" s="218" t="s">
        <v>132</v>
      </c>
      <c r="H126" s="219">
        <v>3240.393</v>
      </c>
      <c r="I126" s="220"/>
      <c r="J126" s="221">
        <f>ROUND(I126*H126,2)</f>
        <v>0</v>
      </c>
      <c r="K126" s="217" t="s">
        <v>195</v>
      </c>
      <c r="L126" s="46"/>
      <c r="M126" s="222" t="s">
        <v>19</v>
      </c>
      <c r="N126" s="223" t="s">
        <v>45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196</v>
      </c>
      <c r="AT126" s="226" t="s">
        <v>192</v>
      </c>
      <c r="AU126" s="226" t="s">
        <v>83</v>
      </c>
      <c r="AY126" s="19" t="s">
        <v>190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81</v>
      </c>
      <c r="BK126" s="227">
        <f>ROUND(I126*H126,2)</f>
        <v>0</v>
      </c>
      <c r="BL126" s="19" t="s">
        <v>196</v>
      </c>
      <c r="BM126" s="226" t="s">
        <v>252</v>
      </c>
    </row>
    <row r="127" s="2" customFormat="1">
      <c r="A127" s="40"/>
      <c r="B127" s="41"/>
      <c r="C127" s="42"/>
      <c r="D127" s="228" t="s">
        <v>198</v>
      </c>
      <c r="E127" s="42"/>
      <c r="F127" s="229" t="s">
        <v>253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198</v>
      </c>
      <c r="AU127" s="19" t="s">
        <v>83</v>
      </c>
    </row>
    <row r="128" s="2" customFormat="1">
      <c r="A128" s="40"/>
      <c r="B128" s="41"/>
      <c r="C128" s="42"/>
      <c r="D128" s="233" t="s">
        <v>200</v>
      </c>
      <c r="E128" s="42"/>
      <c r="F128" s="234" t="s">
        <v>254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200</v>
      </c>
      <c r="AU128" s="19" t="s">
        <v>83</v>
      </c>
    </row>
    <row r="129" s="13" customFormat="1">
      <c r="A129" s="13"/>
      <c r="B129" s="235"/>
      <c r="C129" s="236"/>
      <c r="D129" s="228" t="s">
        <v>202</v>
      </c>
      <c r="E129" s="237" t="s">
        <v>19</v>
      </c>
      <c r="F129" s="238" t="s">
        <v>255</v>
      </c>
      <c r="G129" s="236"/>
      <c r="H129" s="239">
        <v>1492.6700000000001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202</v>
      </c>
      <c r="AU129" s="245" t="s">
        <v>83</v>
      </c>
      <c r="AV129" s="13" t="s">
        <v>83</v>
      </c>
      <c r="AW129" s="13" t="s">
        <v>35</v>
      </c>
      <c r="AX129" s="13" t="s">
        <v>74</v>
      </c>
      <c r="AY129" s="245" t="s">
        <v>190</v>
      </c>
    </row>
    <row r="130" s="13" customFormat="1">
      <c r="A130" s="13"/>
      <c r="B130" s="235"/>
      <c r="C130" s="236"/>
      <c r="D130" s="228" t="s">
        <v>202</v>
      </c>
      <c r="E130" s="237" t="s">
        <v>19</v>
      </c>
      <c r="F130" s="238" t="s">
        <v>256</v>
      </c>
      <c r="G130" s="236"/>
      <c r="H130" s="239">
        <v>381.67899999999997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202</v>
      </c>
      <c r="AU130" s="245" t="s">
        <v>83</v>
      </c>
      <c r="AV130" s="13" t="s">
        <v>83</v>
      </c>
      <c r="AW130" s="13" t="s">
        <v>35</v>
      </c>
      <c r="AX130" s="13" t="s">
        <v>74</v>
      </c>
      <c r="AY130" s="245" t="s">
        <v>190</v>
      </c>
    </row>
    <row r="131" s="13" customFormat="1">
      <c r="A131" s="13"/>
      <c r="B131" s="235"/>
      <c r="C131" s="236"/>
      <c r="D131" s="228" t="s">
        <v>202</v>
      </c>
      <c r="E131" s="237" t="s">
        <v>19</v>
      </c>
      <c r="F131" s="238" t="s">
        <v>257</v>
      </c>
      <c r="G131" s="236"/>
      <c r="H131" s="239">
        <v>1262.0119999999999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202</v>
      </c>
      <c r="AU131" s="245" t="s">
        <v>83</v>
      </c>
      <c r="AV131" s="13" t="s">
        <v>83</v>
      </c>
      <c r="AW131" s="13" t="s">
        <v>35</v>
      </c>
      <c r="AX131" s="13" t="s">
        <v>74</v>
      </c>
      <c r="AY131" s="245" t="s">
        <v>190</v>
      </c>
    </row>
    <row r="132" s="13" customFormat="1">
      <c r="A132" s="13"/>
      <c r="B132" s="235"/>
      <c r="C132" s="236"/>
      <c r="D132" s="228" t="s">
        <v>202</v>
      </c>
      <c r="E132" s="237" t="s">
        <v>19</v>
      </c>
      <c r="F132" s="238" t="s">
        <v>258</v>
      </c>
      <c r="G132" s="236"/>
      <c r="H132" s="239">
        <v>104.032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202</v>
      </c>
      <c r="AU132" s="245" t="s">
        <v>83</v>
      </c>
      <c r="AV132" s="13" t="s">
        <v>83</v>
      </c>
      <c r="AW132" s="13" t="s">
        <v>35</v>
      </c>
      <c r="AX132" s="13" t="s">
        <v>74</v>
      </c>
      <c r="AY132" s="245" t="s">
        <v>190</v>
      </c>
    </row>
    <row r="133" s="14" customFormat="1">
      <c r="A133" s="14"/>
      <c r="B133" s="246"/>
      <c r="C133" s="247"/>
      <c r="D133" s="228" t="s">
        <v>202</v>
      </c>
      <c r="E133" s="248" t="s">
        <v>19</v>
      </c>
      <c r="F133" s="249" t="s">
        <v>217</v>
      </c>
      <c r="G133" s="247"/>
      <c r="H133" s="250">
        <v>3240.393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202</v>
      </c>
      <c r="AU133" s="256" t="s">
        <v>83</v>
      </c>
      <c r="AV133" s="14" t="s">
        <v>196</v>
      </c>
      <c r="AW133" s="14" t="s">
        <v>35</v>
      </c>
      <c r="AX133" s="14" t="s">
        <v>81</v>
      </c>
      <c r="AY133" s="256" t="s">
        <v>190</v>
      </c>
    </row>
    <row r="134" s="2" customFormat="1" ht="16.5" customHeight="1">
      <c r="A134" s="40"/>
      <c r="B134" s="41"/>
      <c r="C134" s="215" t="s">
        <v>259</v>
      </c>
      <c r="D134" s="215" t="s">
        <v>192</v>
      </c>
      <c r="E134" s="216" t="s">
        <v>260</v>
      </c>
      <c r="F134" s="217" t="s">
        <v>261</v>
      </c>
      <c r="G134" s="218" t="s">
        <v>132</v>
      </c>
      <c r="H134" s="219">
        <v>3092.3009999999999</v>
      </c>
      <c r="I134" s="220"/>
      <c r="J134" s="221">
        <f>ROUND(I134*H134,2)</f>
        <v>0</v>
      </c>
      <c r="K134" s="217" t="s">
        <v>195</v>
      </c>
      <c r="L134" s="46"/>
      <c r="M134" s="222" t="s">
        <v>19</v>
      </c>
      <c r="N134" s="223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196</v>
      </c>
      <c r="AT134" s="226" t="s">
        <v>192</v>
      </c>
      <c r="AU134" s="226" t="s">
        <v>83</v>
      </c>
      <c r="AY134" s="19" t="s">
        <v>190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81</v>
      </c>
      <c r="BK134" s="227">
        <f>ROUND(I134*H134,2)</f>
        <v>0</v>
      </c>
      <c r="BL134" s="19" t="s">
        <v>196</v>
      </c>
      <c r="BM134" s="226" t="s">
        <v>262</v>
      </c>
    </row>
    <row r="135" s="2" customFormat="1">
      <c r="A135" s="40"/>
      <c r="B135" s="41"/>
      <c r="C135" s="42"/>
      <c r="D135" s="228" t="s">
        <v>198</v>
      </c>
      <c r="E135" s="42"/>
      <c r="F135" s="229" t="s">
        <v>263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198</v>
      </c>
      <c r="AU135" s="19" t="s">
        <v>83</v>
      </c>
    </row>
    <row r="136" s="2" customFormat="1">
      <c r="A136" s="40"/>
      <c r="B136" s="41"/>
      <c r="C136" s="42"/>
      <c r="D136" s="233" t="s">
        <v>200</v>
      </c>
      <c r="E136" s="42"/>
      <c r="F136" s="234" t="s">
        <v>264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200</v>
      </c>
      <c r="AU136" s="19" t="s">
        <v>83</v>
      </c>
    </row>
    <row r="137" s="13" customFormat="1">
      <c r="A137" s="13"/>
      <c r="B137" s="235"/>
      <c r="C137" s="236"/>
      <c r="D137" s="228" t="s">
        <v>202</v>
      </c>
      <c r="E137" s="237" t="s">
        <v>19</v>
      </c>
      <c r="F137" s="238" t="s">
        <v>265</v>
      </c>
      <c r="G137" s="236"/>
      <c r="H137" s="239">
        <v>3092.3009999999999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202</v>
      </c>
      <c r="AU137" s="245" t="s">
        <v>83</v>
      </c>
      <c r="AV137" s="13" t="s">
        <v>83</v>
      </c>
      <c r="AW137" s="13" t="s">
        <v>35</v>
      </c>
      <c r="AX137" s="13" t="s">
        <v>81</v>
      </c>
      <c r="AY137" s="245" t="s">
        <v>190</v>
      </c>
    </row>
    <row r="138" s="2" customFormat="1" ht="16.5" customHeight="1">
      <c r="A138" s="40"/>
      <c r="B138" s="41"/>
      <c r="C138" s="215" t="s">
        <v>266</v>
      </c>
      <c r="D138" s="215" t="s">
        <v>192</v>
      </c>
      <c r="E138" s="216" t="s">
        <v>267</v>
      </c>
      <c r="F138" s="217" t="s">
        <v>268</v>
      </c>
      <c r="G138" s="218" t="s">
        <v>132</v>
      </c>
      <c r="H138" s="219">
        <v>781.68200000000002</v>
      </c>
      <c r="I138" s="220"/>
      <c r="J138" s="221">
        <f>ROUND(I138*H138,2)</f>
        <v>0</v>
      </c>
      <c r="K138" s="217" t="s">
        <v>19</v>
      </c>
      <c r="L138" s="46"/>
      <c r="M138" s="222" t="s">
        <v>19</v>
      </c>
      <c r="N138" s="223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196</v>
      </c>
      <c r="AT138" s="226" t="s">
        <v>192</v>
      </c>
      <c r="AU138" s="226" t="s">
        <v>83</v>
      </c>
      <c r="AY138" s="19" t="s">
        <v>190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196</v>
      </c>
      <c r="BM138" s="226" t="s">
        <v>269</v>
      </c>
    </row>
    <row r="139" s="2" customFormat="1">
      <c r="A139" s="40"/>
      <c r="B139" s="41"/>
      <c r="C139" s="42"/>
      <c r="D139" s="228" t="s">
        <v>198</v>
      </c>
      <c r="E139" s="42"/>
      <c r="F139" s="229" t="s">
        <v>268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198</v>
      </c>
      <c r="AU139" s="19" t="s">
        <v>83</v>
      </c>
    </row>
    <row r="140" s="13" customFormat="1">
      <c r="A140" s="13"/>
      <c r="B140" s="235"/>
      <c r="C140" s="236"/>
      <c r="D140" s="228" t="s">
        <v>202</v>
      </c>
      <c r="E140" s="237" t="s">
        <v>19</v>
      </c>
      <c r="F140" s="238" t="s">
        <v>162</v>
      </c>
      <c r="G140" s="236"/>
      <c r="H140" s="239">
        <v>781.68200000000002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202</v>
      </c>
      <c r="AU140" s="245" t="s">
        <v>83</v>
      </c>
      <c r="AV140" s="13" t="s">
        <v>83</v>
      </c>
      <c r="AW140" s="13" t="s">
        <v>35</v>
      </c>
      <c r="AX140" s="13" t="s">
        <v>81</v>
      </c>
      <c r="AY140" s="245" t="s">
        <v>190</v>
      </c>
    </row>
    <row r="141" s="2" customFormat="1" ht="21.75" customHeight="1">
      <c r="A141" s="40"/>
      <c r="B141" s="41"/>
      <c r="C141" s="215" t="s">
        <v>270</v>
      </c>
      <c r="D141" s="215" t="s">
        <v>192</v>
      </c>
      <c r="E141" s="216" t="s">
        <v>271</v>
      </c>
      <c r="F141" s="217" t="s">
        <v>272</v>
      </c>
      <c r="G141" s="218" t="s">
        <v>132</v>
      </c>
      <c r="H141" s="219">
        <v>781.68200000000002</v>
      </c>
      <c r="I141" s="220"/>
      <c r="J141" s="221">
        <f>ROUND(I141*H141,2)</f>
        <v>0</v>
      </c>
      <c r="K141" s="217" t="s">
        <v>195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196</v>
      </c>
      <c r="AT141" s="226" t="s">
        <v>192</v>
      </c>
      <c r="AU141" s="226" t="s">
        <v>83</v>
      </c>
      <c r="AY141" s="19" t="s">
        <v>190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196</v>
      </c>
      <c r="BM141" s="226" t="s">
        <v>273</v>
      </c>
    </row>
    <row r="142" s="2" customFormat="1">
      <c r="A142" s="40"/>
      <c r="B142" s="41"/>
      <c r="C142" s="42"/>
      <c r="D142" s="228" t="s">
        <v>198</v>
      </c>
      <c r="E142" s="42"/>
      <c r="F142" s="229" t="s">
        <v>274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198</v>
      </c>
      <c r="AU142" s="19" t="s">
        <v>83</v>
      </c>
    </row>
    <row r="143" s="2" customFormat="1">
      <c r="A143" s="40"/>
      <c r="B143" s="41"/>
      <c r="C143" s="42"/>
      <c r="D143" s="233" t="s">
        <v>200</v>
      </c>
      <c r="E143" s="42"/>
      <c r="F143" s="234" t="s">
        <v>275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200</v>
      </c>
      <c r="AU143" s="19" t="s">
        <v>83</v>
      </c>
    </row>
    <row r="144" s="13" customFormat="1">
      <c r="A144" s="13"/>
      <c r="B144" s="235"/>
      <c r="C144" s="236"/>
      <c r="D144" s="228" t="s">
        <v>202</v>
      </c>
      <c r="E144" s="237" t="s">
        <v>19</v>
      </c>
      <c r="F144" s="238" t="s">
        <v>162</v>
      </c>
      <c r="G144" s="236"/>
      <c r="H144" s="239">
        <v>781.68200000000002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202</v>
      </c>
      <c r="AU144" s="245" t="s">
        <v>83</v>
      </c>
      <c r="AV144" s="13" t="s">
        <v>83</v>
      </c>
      <c r="AW144" s="13" t="s">
        <v>35</v>
      </c>
      <c r="AX144" s="13" t="s">
        <v>81</v>
      </c>
      <c r="AY144" s="245" t="s">
        <v>190</v>
      </c>
    </row>
    <row r="145" s="2" customFormat="1" ht="16.5" customHeight="1">
      <c r="A145" s="40"/>
      <c r="B145" s="41"/>
      <c r="C145" s="267" t="s">
        <v>8</v>
      </c>
      <c r="D145" s="267" t="s">
        <v>276</v>
      </c>
      <c r="E145" s="268" t="s">
        <v>277</v>
      </c>
      <c r="F145" s="269" t="s">
        <v>278</v>
      </c>
      <c r="G145" s="270" t="s">
        <v>279</v>
      </c>
      <c r="H145" s="271">
        <v>391.666</v>
      </c>
      <c r="I145" s="272"/>
      <c r="J145" s="273">
        <f>ROUND(I145*H145,2)</f>
        <v>0</v>
      </c>
      <c r="K145" s="269" t="s">
        <v>195</v>
      </c>
      <c r="L145" s="274"/>
      <c r="M145" s="275" t="s">
        <v>19</v>
      </c>
      <c r="N145" s="276" t="s">
        <v>45</v>
      </c>
      <c r="O145" s="86"/>
      <c r="P145" s="224">
        <f>O145*H145</f>
        <v>0</v>
      </c>
      <c r="Q145" s="224">
        <v>1</v>
      </c>
      <c r="R145" s="224">
        <f>Q145*H145</f>
        <v>391.666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249</v>
      </c>
      <c r="AT145" s="226" t="s">
        <v>276</v>
      </c>
      <c r="AU145" s="226" t="s">
        <v>83</v>
      </c>
      <c r="AY145" s="19" t="s">
        <v>190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81</v>
      </c>
      <c r="BK145" s="227">
        <f>ROUND(I145*H145,2)</f>
        <v>0</v>
      </c>
      <c r="BL145" s="19" t="s">
        <v>196</v>
      </c>
      <c r="BM145" s="226" t="s">
        <v>280</v>
      </c>
    </row>
    <row r="146" s="2" customFormat="1">
      <c r="A146" s="40"/>
      <c r="B146" s="41"/>
      <c r="C146" s="42"/>
      <c r="D146" s="228" t="s">
        <v>198</v>
      </c>
      <c r="E146" s="42"/>
      <c r="F146" s="229" t="s">
        <v>278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198</v>
      </c>
      <c r="AU146" s="19" t="s">
        <v>83</v>
      </c>
    </row>
    <row r="147" s="2" customFormat="1" ht="16.5" customHeight="1">
      <c r="A147" s="40"/>
      <c r="B147" s="41"/>
      <c r="C147" s="215" t="s">
        <v>281</v>
      </c>
      <c r="D147" s="215" t="s">
        <v>192</v>
      </c>
      <c r="E147" s="216" t="s">
        <v>282</v>
      </c>
      <c r="F147" s="217" t="s">
        <v>283</v>
      </c>
      <c r="G147" s="218" t="s">
        <v>132</v>
      </c>
      <c r="H147" s="219">
        <v>781.68200000000002</v>
      </c>
      <c r="I147" s="220"/>
      <c r="J147" s="221">
        <f>ROUND(I147*H147,2)</f>
        <v>0</v>
      </c>
      <c r="K147" s="217" t="s">
        <v>195</v>
      </c>
      <c r="L147" s="46"/>
      <c r="M147" s="222" t="s">
        <v>19</v>
      </c>
      <c r="N147" s="223" t="s">
        <v>45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196</v>
      </c>
      <c r="AT147" s="226" t="s">
        <v>192</v>
      </c>
      <c r="AU147" s="226" t="s">
        <v>83</v>
      </c>
      <c r="AY147" s="19" t="s">
        <v>190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81</v>
      </c>
      <c r="BK147" s="227">
        <f>ROUND(I147*H147,2)</f>
        <v>0</v>
      </c>
      <c r="BL147" s="19" t="s">
        <v>196</v>
      </c>
      <c r="BM147" s="226" t="s">
        <v>284</v>
      </c>
    </row>
    <row r="148" s="2" customFormat="1">
      <c r="A148" s="40"/>
      <c r="B148" s="41"/>
      <c r="C148" s="42"/>
      <c r="D148" s="228" t="s">
        <v>198</v>
      </c>
      <c r="E148" s="42"/>
      <c r="F148" s="229" t="s">
        <v>285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198</v>
      </c>
      <c r="AU148" s="19" t="s">
        <v>83</v>
      </c>
    </row>
    <row r="149" s="2" customFormat="1">
      <c r="A149" s="40"/>
      <c r="B149" s="41"/>
      <c r="C149" s="42"/>
      <c r="D149" s="233" t="s">
        <v>200</v>
      </c>
      <c r="E149" s="42"/>
      <c r="F149" s="234" t="s">
        <v>286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200</v>
      </c>
      <c r="AU149" s="19" t="s">
        <v>83</v>
      </c>
    </row>
    <row r="150" s="13" customFormat="1">
      <c r="A150" s="13"/>
      <c r="B150" s="235"/>
      <c r="C150" s="236"/>
      <c r="D150" s="228" t="s">
        <v>202</v>
      </c>
      <c r="E150" s="237" t="s">
        <v>19</v>
      </c>
      <c r="F150" s="238" t="s">
        <v>162</v>
      </c>
      <c r="G150" s="236"/>
      <c r="H150" s="239">
        <v>781.68200000000002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202</v>
      </c>
      <c r="AU150" s="245" t="s">
        <v>83</v>
      </c>
      <c r="AV150" s="13" t="s">
        <v>83</v>
      </c>
      <c r="AW150" s="13" t="s">
        <v>35</v>
      </c>
      <c r="AX150" s="13" t="s">
        <v>81</v>
      </c>
      <c r="AY150" s="245" t="s">
        <v>190</v>
      </c>
    </row>
    <row r="151" s="2" customFormat="1" ht="16.5" customHeight="1">
      <c r="A151" s="40"/>
      <c r="B151" s="41"/>
      <c r="C151" s="267" t="s">
        <v>287</v>
      </c>
      <c r="D151" s="267" t="s">
        <v>276</v>
      </c>
      <c r="E151" s="268" t="s">
        <v>288</v>
      </c>
      <c r="F151" s="269" t="s">
        <v>289</v>
      </c>
      <c r="G151" s="270" t="s">
        <v>290</v>
      </c>
      <c r="H151" s="271">
        <v>117.252</v>
      </c>
      <c r="I151" s="272"/>
      <c r="J151" s="273">
        <f>ROUND(I151*H151,2)</f>
        <v>0</v>
      </c>
      <c r="K151" s="269" t="s">
        <v>195</v>
      </c>
      <c r="L151" s="274"/>
      <c r="M151" s="275" t="s">
        <v>19</v>
      </c>
      <c r="N151" s="276" t="s">
        <v>45</v>
      </c>
      <c r="O151" s="86"/>
      <c r="P151" s="224">
        <f>O151*H151</f>
        <v>0</v>
      </c>
      <c r="Q151" s="224">
        <v>0.001</v>
      </c>
      <c r="R151" s="224">
        <f>Q151*H151</f>
        <v>0.117252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249</v>
      </c>
      <c r="AT151" s="226" t="s">
        <v>276</v>
      </c>
      <c r="AU151" s="226" t="s">
        <v>83</v>
      </c>
      <c r="AY151" s="19" t="s">
        <v>190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196</v>
      </c>
      <c r="BM151" s="226" t="s">
        <v>291</v>
      </c>
    </row>
    <row r="152" s="2" customFormat="1">
      <c r="A152" s="40"/>
      <c r="B152" s="41"/>
      <c r="C152" s="42"/>
      <c r="D152" s="228" t="s">
        <v>198</v>
      </c>
      <c r="E152" s="42"/>
      <c r="F152" s="229" t="s">
        <v>289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198</v>
      </c>
      <c r="AU152" s="19" t="s">
        <v>83</v>
      </c>
    </row>
    <row r="153" s="13" customFormat="1">
      <c r="A153" s="13"/>
      <c r="B153" s="235"/>
      <c r="C153" s="236"/>
      <c r="D153" s="228" t="s">
        <v>202</v>
      </c>
      <c r="E153" s="236"/>
      <c r="F153" s="238" t="s">
        <v>292</v>
      </c>
      <c r="G153" s="236"/>
      <c r="H153" s="239">
        <v>117.252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202</v>
      </c>
      <c r="AU153" s="245" t="s">
        <v>83</v>
      </c>
      <c r="AV153" s="13" t="s">
        <v>83</v>
      </c>
      <c r="AW153" s="13" t="s">
        <v>4</v>
      </c>
      <c r="AX153" s="13" t="s">
        <v>81</v>
      </c>
      <c r="AY153" s="245" t="s">
        <v>190</v>
      </c>
    </row>
    <row r="154" s="2" customFormat="1" ht="16.5" customHeight="1">
      <c r="A154" s="40"/>
      <c r="B154" s="41"/>
      <c r="C154" s="215" t="s">
        <v>293</v>
      </c>
      <c r="D154" s="215" t="s">
        <v>192</v>
      </c>
      <c r="E154" s="216" t="s">
        <v>294</v>
      </c>
      <c r="F154" s="217" t="s">
        <v>295</v>
      </c>
      <c r="G154" s="218" t="s">
        <v>296</v>
      </c>
      <c r="H154" s="219">
        <v>1</v>
      </c>
      <c r="I154" s="220"/>
      <c r="J154" s="221">
        <f>ROUND(I154*H154,2)</f>
        <v>0</v>
      </c>
      <c r="K154" s="217" t="s">
        <v>19</v>
      </c>
      <c r="L154" s="46"/>
      <c r="M154" s="222" t="s">
        <v>19</v>
      </c>
      <c r="N154" s="223" t="s">
        <v>45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196</v>
      </c>
      <c r="AT154" s="226" t="s">
        <v>192</v>
      </c>
      <c r="AU154" s="226" t="s">
        <v>83</v>
      </c>
      <c r="AY154" s="19" t="s">
        <v>190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81</v>
      </c>
      <c r="BK154" s="227">
        <f>ROUND(I154*H154,2)</f>
        <v>0</v>
      </c>
      <c r="BL154" s="19" t="s">
        <v>196</v>
      </c>
      <c r="BM154" s="226" t="s">
        <v>297</v>
      </c>
    </row>
    <row r="155" s="2" customFormat="1">
      <c r="A155" s="40"/>
      <c r="B155" s="41"/>
      <c r="C155" s="42"/>
      <c r="D155" s="228" t="s">
        <v>198</v>
      </c>
      <c r="E155" s="42"/>
      <c r="F155" s="229" t="s">
        <v>295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198</v>
      </c>
      <c r="AU155" s="19" t="s">
        <v>83</v>
      </c>
    </row>
    <row r="156" s="2" customFormat="1" ht="16.5" customHeight="1">
      <c r="A156" s="40"/>
      <c r="B156" s="41"/>
      <c r="C156" s="215" t="s">
        <v>298</v>
      </c>
      <c r="D156" s="215" t="s">
        <v>192</v>
      </c>
      <c r="E156" s="216" t="s">
        <v>299</v>
      </c>
      <c r="F156" s="217" t="s">
        <v>300</v>
      </c>
      <c r="G156" s="218" t="s">
        <v>301</v>
      </c>
      <c r="H156" s="219">
        <v>1</v>
      </c>
      <c r="I156" s="220"/>
      <c r="J156" s="221">
        <f>ROUND(I156*H156,2)</f>
        <v>0</v>
      </c>
      <c r="K156" s="217" t="s">
        <v>19</v>
      </c>
      <c r="L156" s="46"/>
      <c r="M156" s="222" t="s">
        <v>19</v>
      </c>
      <c r="N156" s="223" t="s">
        <v>45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196</v>
      </c>
      <c r="AT156" s="226" t="s">
        <v>192</v>
      </c>
      <c r="AU156" s="226" t="s">
        <v>83</v>
      </c>
      <c r="AY156" s="19" t="s">
        <v>190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81</v>
      </c>
      <c r="BK156" s="227">
        <f>ROUND(I156*H156,2)</f>
        <v>0</v>
      </c>
      <c r="BL156" s="19" t="s">
        <v>196</v>
      </c>
      <c r="BM156" s="226" t="s">
        <v>302</v>
      </c>
    </row>
    <row r="157" s="2" customFormat="1">
      <c r="A157" s="40"/>
      <c r="B157" s="41"/>
      <c r="C157" s="42"/>
      <c r="D157" s="228" t="s">
        <v>198</v>
      </c>
      <c r="E157" s="42"/>
      <c r="F157" s="229" t="s">
        <v>300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198</v>
      </c>
      <c r="AU157" s="19" t="s">
        <v>83</v>
      </c>
    </row>
    <row r="158" s="2" customFormat="1">
      <c r="A158" s="40"/>
      <c r="B158" s="41"/>
      <c r="C158" s="42"/>
      <c r="D158" s="228" t="s">
        <v>303</v>
      </c>
      <c r="E158" s="42"/>
      <c r="F158" s="277" t="s">
        <v>304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303</v>
      </c>
      <c r="AU158" s="19" t="s">
        <v>83</v>
      </c>
    </row>
    <row r="159" s="12" customFormat="1" ht="22.8" customHeight="1">
      <c r="A159" s="12"/>
      <c r="B159" s="199"/>
      <c r="C159" s="200"/>
      <c r="D159" s="201" t="s">
        <v>73</v>
      </c>
      <c r="E159" s="213" t="s">
        <v>224</v>
      </c>
      <c r="F159" s="213" t="s">
        <v>305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SUM(P160:P240)</f>
        <v>0</v>
      </c>
      <c r="Q159" s="207"/>
      <c r="R159" s="208">
        <f>SUM(R160:R240)</f>
        <v>423.53532084</v>
      </c>
      <c r="S159" s="207"/>
      <c r="T159" s="209">
        <f>SUM(T160:T240)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81</v>
      </c>
      <c r="AT159" s="211" t="s">
        <v>73</v>
      </c>
      <c r="AU159" s="211" t="s">
        <v>81</v>
      </c>
      <c r="AY159" s="210" t="s">
        <v>190</v>
      </c>
      <c r="BK159" s="212">
        <f>SUM(BK160:BK240)</f>
        <v>0</v>
      </c>
    </row>
    <row r="160" s="2" customFormat="1" ht="16.5" customHeight="1">
      <c r="A160" s="40"/>
      <c r="B160" s="41"/>
      <c r="C160" s="215" t="s">
        <v>306</v>
      </c>
      <c r="D160" s="215" t="s">
        <v>192</v>
      </c>
      <c r="E160" s="216" t="s">
        <v>307</v>
      </c>
      <c r="F160" s="217" t="s">
        <v>308</v>
      </c>
      <c r="G160" s="218" t="s">
        <v>132</v>
      </c>
      <c r="H160" s="219">
        <v>2601.4969999999998</v>
      </c>
      <c r="I160" s="220"/>
      <c r="J160" s="221">
        <f>ROUND(I160*H160,2)</f>
        <v>0</v>
      </c>
      <c r="K160" s="217" t="s">
        <v>19</v>
      </c>
      <c r="L160" s="46"/>
      <c r="M160" s="222" t="s">
        <v>19</v>
      </c>
      <c r="N160" s="223" t="s">
        <v>45</v>
      </c>
      <c r="O160" s="86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196</v>
      </c>
      <c r="AT160" s="226" t="s">
        <v>192</v>
      </c>
      <c r="AU160" s="226" t="s">
        <v>83</v>
      </c>
      <c r="AY160" s="19" t="s">
        <v>190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81</v>
      </c>
      <c r="BK160" s="227">
        <f>ROUND(I160*H160,2)</f>
        <v>0</v>
      </c>
      <c r="BL160" s="19" t="s">
        <v>196</v>
      </c>
      <c r="BM160" s="226" t="s">
        <v>309</v>
      </c>
    </row>
    <row r="161" s="2" customFormat="1">
      <c r="A161" s="40"/>
      <c r="B161" s="41"/>
      <c r="C161" s="42"/>
      <c r="D161" s="228" t="s">
        <v>198</v>
      </c>
      <c r="E161" s="42"/>
      <c r="F161" s="229" t="s">
        <v>310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198</v>
      </c>
      <c r="AU161" s="19" t="s">
        <v>83</v>
      </c>
    </row>
    <row r="162" s="2" customFormat="1">
      <c r="A162" s="40"/>
      <c r="B162" s="41"/>
      <c r="C162" s="42"/>
      <c r="D162" s="228" t="s">
        <v>303</v>
      </c>
      <c r="E162" s="42"/>
      <c r="F162" s="277" t="s">
        <v>311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303</v>
      </c>
      <c r="AU162" s="19" t="s">
        <v>83</v>
      </c>
    </row>
    <row r="163" s="13" customFormat="1">
      <c r="A163" s="13"/>
      <c r="B163" s="235"/>
      <c r="C163" s="236"/>
      <c r="D163" s="228" t="s">
        <v>202</v>
      </c>
      <c r="E163" s="237" t="s">
        <v>19</v>
      </c>
      <c r="F163" s="238" t="s">
        <v>130</v>
      </c>
      <c r="G163" s="236"/>
      <c r="H163" s="239">
        <v>1492.6700000000001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202</v>
      </c>
      <c r="AU163" s="245" t="s">
        <v>83</v>
      </c>
      <c r="AV163" s="13" t="s">
        <v>83</v>
      </c>
      <c r="AW163" s="13" t="s">
        <v>35</v>
      </c>
      <c r="AX163" s="13" t="s">
        <v>74</v>
      </c>
      <c r="AY163" s="245" t="s">
        <v>190</v>
      </c>
    </row>
    <row r="164" s="13" customFormat="1">
      <c r="A164" s="13"/>
      <c r="B164" s="235"/>
      <c r="C164" s="236"/>
      <c r="D164" s="228" t="s">
        <v>202</v>
      </c>
      <c r="E164" s="237" t="s">
        <v>19</v>
      </c>
      <c r="F164" s="238" t="s">
        <v>312</v>
      </c>
      <c r="G164" s="236"/>
      <c r="H164" s="239">
        <v>1108.827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202</v>
      </c>
      <c r="AU164" s="245" t="s">
        <v>83</v>
      </c>
      <c r="AV164" s="13" t="s">
        <v>83</v>
      </c>
      <c r="AW164" s="13" t="s">
        <v>35</v>
      </c>
      <c r="AX164" s="13" t="s">
        <v>74</v>
      </c>
      <c r="AY164" s="245" t="s">
        <v>190</v>
      </c>
    </row>
    <row r="165" s="14" customFormat="1">
      <c r="A165" s="14"/>
      <c r="B165" s="246"/>
      <c r="C165" s="247"/>
      <c r="D165" s="228" t="s">
        <v>202</v>
      </c>
      <c r="E165" s="248" t="s">
        <v>19</v>
      </c>
      <c r="F165" s="249" t="s">
        <v>217</v>
      </c>
      <c r="G165" s="247"/>
      <c r="H165" s="250">
        <v>2601.4969999999998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202</v>
      </c>
      <c r="AU165" s="256" t="s">
        <v>83</v>
      </c>
      <c r="AV165" s="14" t="s">
        <v>196</v>
      </c>
      <c r="AW165" s="14" t="s">
        <v>35</v>
      </c>
      <c r="AX165" s="14" t="s">
        <v>81</v>
      </c>
      <c r="AY165" s="256" t="s">
        <v>190</v>
      </c>
    </row>
    <row r="166" s="2" customFormat="1" ht="16.5" customHeight="1">
      <c r="A166" s="40"/>
      <c r="B166" s="41"/>
      <c r="C166" s="215" t="s">
        <v>313</v>
      </c>
      <c r="D166" s="215" t="s">
        <v>192</v>
      </c>
      <c r="E166" s="216" t="s">
        <v>314</v>
      </c>
      <c r="F166" s="217" t="s">
        <v>315</v>
      </c>
      <c r="G166" s="218" t="s">
        <v>132</v>
      </c>
      <c r="H166" s="219">
        <v>3296.6120000000001</v>
      </c>
      <c r="I166" s="220"/>
      <c r="J166" s="221">
        <f>ROUND(I166*H166,2)</f>
        <v>0</v>
      </c>
      <c r="K166" s="217" t="s">
        <v>195</v>
      </c>
      <c r="L166" s="46"/>
      <c r="M166" s="222" t="s">
        <v>19</v>
      </c>
      <c r="N166" s="223" t="s">
        <v>45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196</v>
      </c>
      <c r="AT166" s="226" t="s">
        <v>192</v>
      </c>
      <c r="AU166" s="226" t="s">
        <v>83</v>
      </c>
      <c r="AY166" s="19" t="s">
        <v>190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81</v>
      </c>
      <c r="BK166" s="227">
        <f>ROUND(I166*H166,2)</f>
        <v>0</v>
      </c>
      <c r="BL166" s="19" t="s">
        <v>196</v>
      </c>
      <c r="BM166" s="226" t="s">
        <v>316</v>
      </c>
    </row>
    <row r="167" s="2" customFormat="1">
      <c r="A167" s="40"/>
      <c r="B167" s="41"/>
      <c r="C167" s="42"/>
      <c r="D167" s="228" t="s">
        <v>198</v>
      </c>
      <c r="E167" s="42"/>
      <c r="F167" s="229" t="s">
        <v>317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198</v>
      </c>
      <c r="AU167" s="19" t="s">
        <v>83</v>
      </c>
    </row>
    <row r="168" s="2" customFormat="1">
      <c r="A168" s="40"/>
      <c r="B168" s="41"/>
      <c r="C168" s="42"/>
      <c r="D168" s="233" t="s">
        <v>200</v>
      </c>
      <c r="E168" s="42"/>
      <c r="F168" s="234" t="s">
        <v>318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200</v>
      </c>
      <c r="AU168" s="19" t="s">
        <v>83</v>
      </c>
    </row>
    <row r="169" s="2" customFormat="1">
      <c r="A169" s="40"/>
      <c r="B169" s="41"/>
      <c r="C169" s="42"/>
      <c r="D169" s="228" t="s">
        <v>303</v>
      </c>
      <c r="E169" s="42"/>
      <c r="F169" s="277" t="s">
        <v>319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303</v>
      </c>
      <c r="AU169" s="19" t="s">
        <v>83</v>
      </c>
    </row>
    <row r="170" s="13" customFormat="1">
      <c r="A170" s="13"/>
      <c r="B170" s="235"/>
      <c r="C170" s="236"/>
      <c r="D170" s="228" t="s">
        <v>202</v>
      </c>
      <c r="E170" s="237" t="s">
        <v>19</v>
      </c>
      <c r="F170" s="238" t="s">
        <v>320</v>
      </c>
      <c r="G170" s="236"/>
      <c r="H170" s="239">
        <v>3296.6120000000001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202</v>
      </c>
      <c r="AU170" s="245" t="s">
        <v>83</v>
      </c>
      <c r="AV170" s="13" t="s">
        <v>83</v>
      </c>
      <c r="AW170" s="13" t="s">
        <v>35</v>
      </c>
      <c r="AX170" s="13" t="s">
        <v>81</v>
      </c>
      <c r="AY170" s="245" t="s">
        <v>190</v>
      </c>
    </row>
    <row r="171" s="2" customFormat="1" ht="16.5" customHeight="1">
      <c r="A171" s="40"/>
      <c r="B171" s="41"/>
      <c r="C171" s="215" t="s">
        <v>321</v>
      </c>
      <c r="D171" s="215" t="s">
        <v>192</v>
      </c>
      <c r="E171" s="216" t="s">
        <v>322</v>
      </c>
      <c r="F171" s="217" t="s">
        <v>315</v>
      </c>
      <c r="G171" s="218" t="s">
        <v>132</v>
      </c>
      <c r="H171" s="219">
        <v>1492.6700000000001</v>
      </c>
      <c r="I171" s="220"/>
      <c r="J171" s="221">
        <f>ROUND(I171*H171,2)</f>
        <v>0</v>
      </c>
      <c r="K171" s="217" t="s">
        <v>195</v>
      </c>
      <c r="L171" s="46"/>
      <c r="M171" s="222" t="s">
        <v>19</v>
      </c>
      <c r="N171" s="223" t="s">
        <v>45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196</v>
      </c>
      <c r="AT171" s="226" t="s">
        <v>192</v>
      </c>
      <c r="AU171" s="226" t="s">
        <v>83</v>
      </c>
      <c r="AY171" s="19" t="s">
        <v>190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81</v>
      </c>
      <c r="BK171" s="227">
        <f>ROUND(I171*H171,2)</f>
        <v>0</v>
      </c>
      <c r="BL171" s="19" t="s">
        <v>196</v>
      </c>
      <c r="BM171" s="226" t="s">
        <v>323</v>
      </c>
    </row>
    <row r="172" s="2" customFormat="1">
      <c r="A172" s="40"/>
      <c r="B172" s="41"/>
      <c r="C172" s="42"/>
      <c r="D172" s="228" t="s">
        <v>198</v>
      </c>
      <c r="E172" s="42"/>
      <c r="F172" s="229" t="s">
        <v>317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198</v>
      </c>
      <c r="AU172" s="19" t="s">
        <v>83</v>
      </c>
    </row>
    <row r="173" s="2" customFormat="1">
      <c r="A173" s="40"/>
      <c r="B173" s="41"/>
      <c r="C173" s="42"/>
      <c r="D173" s="233" t="s">
        <v>200</v>
      </c>
      <c r="E173" s="42"/>
      <c r="F173" s="234" t="s">
        <v>324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200</v>
      </c>
      <c r="AU173" s="19" t="s">
        <v>83</v>
      </c>
    </row>
    <row r="174" s="2" customFormat="1">
      <c r="A174" s="40"/>
      <c r="B174" s="41"/>
      <c r="C174" s="42"/>
      <c r="D174" s="228" t="s">
        <v>303</v>
      </c>
      <c r="E174" s="42"/>
      <c r="F174" s="277" t="s">
        <v>325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303</v>
      </c>
      <c r="AU174" s="19" t="s">
        <v>83</v>
      </c>
    </row>
    <row r="175" s="13" customFormat="1">
      <c r="A175" s="13"/>
      <c r="B175" s="235"/>
      <c r="C175" s="236"/>
      <c r="D175" s="228" t="s">
        <v>202</v>
      </c>
      <c r="E175" s="237" t="s">
        <v>19</v>
      </c>
      <c r="F175" s="238" t="s">
        <v>130</v>
      </c>
      <c r="G175" s="236"/>
      <c r="H175" s="239">
        <v>1492.6700000000001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202</v>
      </c>
      <c r="AU175" s="245" t="s">
        <v>83</v>
      </c>
      <c r="AV175" s="13" t="s">
        <v>83</v>
      </c>
      <c r="AW175" s="13" t="s">
        <v>35</v>
      </c>
      <c r="AX175" s="13" t="s">
        <v>81</v>
      </c>
      <c r="AY175" s="245" t="s">
        <v>190</v>
      </c>
    </row>
    <row r="176" s="2" customFormat="1" ht="16.5" customHeight="1">
      <c r="A176" s="40"/>
      <c r="B176" s="41"/>
      <c r="C176" s="215" t="s">
        <v>326</v>
      </c>
      <c r="D176" s="215" t="s">
        <v>192</v>
      </c>
      <c r="E176" s="216" t="s">
        <v>327</v>
      </c>
      <c r="F176" s="217" t="s">
        <v>328</v>
      </c>
      <c r="G176" s="218" t="s">
        <v>132</v>
      </c>
      <c r="H176" s="219">
        <v>104.032</v>
      </c>
      <c r="I176" s="220"/>
      <c r="J176" s="221">
        <f>ROUND(I176*H176,2)</f>
        <v>0</v>
      </c>
      <c r="K176" s="217" t="s">
        <v>195</v>
      </c>
      <c r="L176" s="46"/>
      <c r="M176" s="222" t="s">
        <v>19</v>
      </c>
      <c r="N176" s="223" t="s">
        <v>45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196</v>
      </c>
      <c r="AT176" s="226" t="s">
        <v>192</v>
      </c>
      <c r="AU176" s="226" t="s">
        <v>83</v>
      </c>
      <c r="AY176" s="19" t="s">
        <v>190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81</v>
      </c>
      <c r="BK176" s="227">
        <f>ROUND(I176*H176,2)</f>
        <v>0</v>
      </c>
      <c r="BL176" s="19" t="s">
        <v>196</v>
      </c>
      <c r="BM176" s="226" t="s">
        <v>329</v>
      </c>
    </row>
    <row r="177" s="2" customFormat="1">
      <c r="A177" s="40"/>
      <c r="B177" s="41"/>
      <c r="C177" s="42"/>
      <c r="D177" s="228" t="s">
        <v>198</v>
      </c>
      <c r="E177" s="42"/>
      <c r="F177" s="229" t="s">
        <v>330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198</v>
      </c>
      <c r="AU177" s="19" t="s">
        <v>83</v>
      </c>
    </row>
    <row r="178" s="2" customFormat="1">
      <c r="A178" s="40"/>
      <c r="B178" s="41"/>
      <c r="C178" s="42"/>
      <c r="D178" s="233" t="s">
        <v>200</v>
      </c>
      <c r="E178" s="42"/>
      <c r="F178" s="234" t="s">
        <v>331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200</v>
      </c>
      <c r="AU178" s="19" t="s">
        <v>83</v>
      </c>
    </row>
    <row r="179" s="13" customFormat="1">
      <c r="A179" s="13"/>
      <c r="B179" s="235"/>
      <c r="C179" s="236"/>
      <c r="D179" s="228" t="s">
        <v>202</v>
      </c>
      <c r="E179" s="237" t="s">
        <v>19</v>
      </c>
      <c r="F179" s="238" t="s">
        <v>159</v>
      </c>
      <c r="G179" s="236"/>
      <c r="H179" s="239">
        <v>104.032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202</v>
      </c>
      <c r="AU179" s="245" t="s">
        <v>83</v>
      </c>
      <c r="AV179" s="13" t="s">
        <v>83</v>
      </c>
      <c r="AW179" s="13" t="s">
        <v>35</v>
      </c>
      <c r="AX179" s="13" t="s">
        <v>81</v>
      </c>
      <c r="AY179" s="245" t="s">
        <v>190</v>
      </c>
    </row>
    <row r="180" s="2" customFormat="1" ht="16.5" customHeight="1">
      <c r="A180" s="40"/>
      <c r="B180" s="41"/>
      <c r="C180" s="215" t="s">
        <v>7</v>
      </c>
      <c r="D180" s="215" t="s">
        <v>192</v>
      </c>
      <c r="E180" s="216" t="s">
        <v>332</v>
      </c>
      <c r="F180" s="217" t="s">
        <v>333</v>
      </c>
      <c r="G180" s="218" t="s">
        <v>132</v>
      </c>
      <c r="H180" s="219">
        <v>1492.6700000000001</v>
      </c>
      <c r="I180" s="220"/>
      <c r="J180" s="221">
        <f>ROUND(I180*H180,2)</f>
        <v>0</v>
      </c>
      <c r="K180" s="217" t="s">
        <v>195</v>
      </c>
      <c r="L180" s="46"/>
      <c r="M180" s="222" t="s">
        <v>19</v>
      </c>
      <c r="N180" s="223" t="s">
        <v>45</v>
      </c>
      <c r="O180" s="86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196</v>
      </c>
      <c r="AT180" s="226" t="s">
        <v>192</v>
      </c>
      <c r="AU180" s="226" t="s">
        <v>83</v>
      </c>
      <c r="AY180" s="19" t="s">
        <v>190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81</v>
      </c>
      <c r="BK180" s="227">
        <f>ROUND(I180*H180,2)</f>
        <v>0</v>
      </c>
      <c r="BL180" s="19" t="s">
        <v>196</v>
      </c>
      <c r="BM180" s="226" t="s">
        <v>334</v>
      </c>
    </row>
    <row r="181" s="2" customFormat="1">
      <c r="A181" s="40"/>
      <c r="B181" s="41"/>
      <c r="C181" s="42"/>
      <c r="D181" s="228" t="s">
        <v>198</v>
      </c>
      <c r="E181" s="42"/>
      <c r="F181" s="229" t="s">
        <v>335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198</v>
      </c>
      <c r="AU181" s="19" t="s">
        <v>83</v>
      </c>
    </row>
    <row r="182" s="2" customFormat="1">
      <c r="A182" s="40"/>
      <c r="B182" s="41"/>
      <c r="C182" s="42"/>
      <c r="D182" s="233" t="s">
        <v>200</v>
      </c>
      <c r="E182" s="42"/>
      <c r="F182" s="234" t="s">
        <v>336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200</v>
      </c>
      <c r="AU182" s="19" t="s">
        <v>83</v>
      </c>
    </row>
    <row r="183" s="2" customFormat="1">
      <c r="A183" s="40"/>
      <c r="B183" s="41"/>
      <c r="C183" s="42"/>
      <c r="D183" s="228" t="s">
        <v>303</v>
      </c>
      <c r="E183" s="42"/>
      <c r="F183" s="277" t="s">
        <v>337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303</v>
      </c>
      <c r="AU183" s="19" t="s">
        <v>83</v>
      </c>
    </row>
    <row r="184" s="13" customFormat="1">
      <c r="A184" s="13"/>
      <c r="B184" s="235"/>
      <c r="C184" s="236"/>
      <c r="D184" s="228" t="s">
        <v>202</v>
      </c>
      <c r="E184" s="237" t="s">
        <v>19</v>
      </c>
      <c r="F184" s="238" t="s">
        <v>130</v>
      </c>
      <c r="G184" s="236"/>
      <c r="H184" s="239">
        <v>1492.6700000000001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202</v>
      </c>
      <c r="AU184" s="245" t="s">
        <v>83</v>
      </c>
      <c r="AV184" s="13" t="s">
        <v>83</v>
      </c>
      <c r="AW184" s="13" t="s">
        <v>35</v>
      </c>
      <c r="AX184" s="13" t="s">
        <v>81</v>
      </c>
      <c r="AY184" s="245" t="s">
        <v>190</v>
      </c>
    </row>
    <row r="185" s="2" customFormat="1" ht="16.5" customHeight="1">
      <c r="A185" s="40"/>
      <c r="B185" s="41"/>
      <c r="C185" s="215" t="s">
        <v>338</v>
      </c>
      <c r="D185" s="215" t="s">
        <v>192</v>
      </c>
      <c r="E185" s="216" t="s">
        <v>339</v>
      </c>
      <c r="F185" s="217" t="s">
        <v>340</v>
      </c>
      <c r="G185" s="218" t="s">
        <v>132</v>
      </c>
      <c r="H185" s="219">
        <v>1643.691</v>
      </c>
      <c r="I185" s="220"/>
      <c r="J185" s="221">
        <f>ROUND(I185*H185,2)</f>
        <v>0</v>
      </c>
      <c r="K185" s="217" t="s">
        <v>195</v>
      </c>
      <c r="L185" s="46"/>
      <c r="M185" s="222" t="s">
        <v>19</v>
      </c>
      <c r="N185" s="223" t="s">
        <v>45</v>
      </c>
      <c r="O185" s="86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196</v>
      </c>
      <c r="AT185" s="226" t="s">
        <v>192</v>
      </c>
      <c r="AU185" s="226" t="s">
        <v>83</v>
      </c>
      <c r="AY185" s="19" t="s">
        <v>190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81</v>
      </c>
      <c r="BK185" s="227">
        <f>ROUND(I185*H185,2)</f>
        <v>0</v>
      </c>
      <c r="BL185" s="19" t="s">
        <v>196</v>
      </c>
      <c r="BM185" s="226" t="s">
        <v>341</v>
      </c>
    </row>
    <row r="186" s="2" customFormat="1">
      <c r="A186" s="40"/>
      <c r="B186" s="41"/>
      <c r="C186" s="42"/>
      <c r="D186" s="228" t="s">
        <v>198</v>
      </c>
      <c r="E186" s="42"/>
      <c r="F186" s="229" t="s">
        <v>342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198</v>
      </c>
      <c r="AU186" s="19" t="s">
        <v>83</v>
      </c>
    </row>
    <row r="187" s="2" customFormat="1">
      <c r="A187" s="40"/>
      <c r="B187" s="41"/>
      <c r="C187" s="42"/>
      <c r="D187" s="233" t="s">
        <v>200</v>
      </c>
      <c r="E187" s="42"/>
      <c r="F187" s="234" t="s">
        <v>343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200</v>
      </c>
      <c r="AU187" s="19" t="s">
        <v>83</v>
      </c>
    </row>
    <row r="188" s="13" customFormat="1">
      <c r="A188" s="13"/>
      <c r="B188" s="235"/>
      <c r="C188" s="236"/>
      <c r="D188" s="228" t="s">
        <v>202</v>
      </c>
      <c r="E188" s="237" t="s">
        <v>19</v>
      </c>
      <c r="F188" s="238" t="s">
        <v>344</v>
      </c>
      <c r="G188" s="236"/>
      <c r="H188" s="239">
        <v>1643.691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202</v>
      </c>
      <c r="AU188" s="245" t="s">
        <v>83</v>
      </c>
      <c r="AV188" s="13" t="s">
        <v>83</v>
      </c>
      <c r="AW188" s="13" t="s">
        <v>35</v>
      </c>
      <c r="AX188" s="13" t="s">
        <v>81</v>
      </c>
      <c r="AY188" s="245" t="s">
        <v>190</v>
      </c>
    </row>
    <row r="189" s="2" customFormat="1" ht="16.5" customHeight="1">
      <c r="A189" s="40"/>
      <c r="B189" s="41"/>
      <c r="C189" s="215" t="s">
        <v>345</v>
      </c>
      <c r="D189" s="215" t="s">
        <v>192</v>
      </c>
      <c r="E189" s="216" t="s">
        <v>346</v>
      </c>
      <c r="F189" s="217" t="s">
        <v>347</v>
      </c>
      <c r="G189" s="218" t="s">
        <v>132</v>
      </c>
      <c r="H189" s="219">
        <v>1492.6700000000001</v>
      </c>
      <c r="I189" s="220"/>
      <c r="J189" s="221">
        <f>ROUND(I189*H189,2)</f>
        <v>0</v>
      </c>
      <c r="K189" s="217" t="s">
        <v>195</v>
      </c>
      <c r="L189" s="46"/>
      <c r="M189" s="222" t="s">
        <v>19</v>
      </c>
      <c r="N189" s="223" t="s">
        <v>45</v>
      </c>
      <c r="O189" s="86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196</v>
      </c>
      <c r="AT189" s="226" t="s">
        <v>192</v>
      </c>
      <c r="AU189" s="226" t="s">
        <v>83</v>
      </c>
      <c r="AY189" s="19" t="s">
        <v>190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81</v>
      </c>
      <c r="BK189" s="227">
        <f>ROUND(I189*H189,2)</f>
        <v>0</v>
      </c>
      <c r="BL189" s="19" t="s">
        <v>196</v>
      </c>
      <c r="BM189" s="226" t="s">
        <v>348</v>
      </c>
    </row>
    <row r="190" s="2" customFormat="1">
      <c r="A190" s="40"/>
      <c r="B190" s="41"/>
      <c r="C190" s="42"/>
      <c r="D190" s="228" t="s">
        <v>198</v>
      </c>
      <c r="E190" s="42"/>
      <c r="F190" s="229" t="s">
        <v>349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198</v>
      </c>
      <c r="AU190" s="19" t="s">
        <v>83</v>
      </c>
    </row>
    <row r="191" s="2" customFormat="1">
      <c r="A191" s="40"/>
      <c r="B191" s="41"/>
      <c r="C191" s="42"/>
      <c r="D191" s="233" t="s">
        <v>200</v>
      </c>
      <c r="E191" s="42"/>
      <c r="F191" s="234" t="s">
        <v>350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200</v>
      </c>
      <c r="AU191" s="19" t="s">
        <v>83</v>
      </c>
    </row>
    <row r="192" s="13" customFormat="1">
      <c r="A192" s="13"/>
      <c r="B192" s="235"/>
      <c r="C192" s="236"/>
      <c r="D192" s="228" t="s">
        <v>202</v>
      </c>
      <c r="E192" s="237" t="s">
        <v>19</v>
      </c>
      <c r="F192" s="238" t="s">
        <v>130</v>
      </c>
      <c r="G192" s="236"/>
      <c r="H192" s="239">
        <v>1492.6700000000001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202</v>
      </c>
      <c r="AU192" s="245" t="s">
        <v>83</v>
      </c>
      <c r="AV192" s="13" t="s">
        <v>83</v>
      </c>
      <c r="AW192" s="13" t="s">
        <v>35</v>
      </c>
      <c r="AX192" s="13" t="s">
        <v>81</v>
      </c>
      <c r="AY192" s="245" t="s">
        <v>190</v>
      </c>
    </row>
    <row r="193" s="2" customFormat="1" ht="16.5" customHeight="1">
      <c r="A193" s="40"/>
      <c r="B193" s="41"/>
      <c r="C193" s="215" t="s">
        <v>351</v>
      </c>
      <c r="D193" s="215" t="s">
        <v>192</v>
      </c>
      <c r="E193" s="216" t="s">
        <v>352</v>
      </c>
      <c r="F193" s="217" t="s">
        <v>353</v>
      </c>
      <c r="G193" s="218" t="s">
        <v>132</v>
      </c>
      <c r="H193" s="219">
        <v>1492.6700000000001</v>
      </c>
      <c r="I193" s="220"/>
      <c r="J193" s="221">
        <f>ROUND(I193*H193,2)</f>
        <v>0</v>
      </c>
      <c r="K193" s="217" t="s">
        <v>195</v>
      </c>
      <c r="L193" s="46"/>
      <c r="M193" s="222" t="s">
        <v>19</v>
      </c>
      <c r="N193" s="223" t="s">
        <v>45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196</v>
      </c>
      <c r="AT193" s="226" t="s">
        <v>192</v>
      </c>
      <c r="AU193" s="226" t="s">
        <v>83</v>
      </c>
      <c r="AY193" s="19" t="s">
        <v>190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196</v>
      </c>
      <c r="BM193" s="226" t="s">
        <v>354</v>
      </c>
    </row>
    <row r="194" s="2" customFormat="1">
      <c r="A194" s="40"/>
      <c r="B194" s="41"/>
      <c r="C194" s="42"/>
      <c r="D194" s="228" t="s">
        <v>198</v>
      </c>
      <c r="E194" s="42"/>
      <c r="F194" s="229" t="s">
        <v>355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198</v>
      </c>
      <c r="AU194" s="19" t="s">
        <v>83</v>
      </c>
    </row>
    <row r="195" s="2" customFormat="1">
      <c r="A195" s="40"/>
      <c r="B195" s="41"/>
      <c r="C195" s="42"/>
      <c r="D195" s="233" t="s">
        <v>200</v>
      </c>
      <c r="E195" s="42"/>
      <c r="F195" s="234" t="s">
        <v>356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200</v>
      </c>
      <c r="AU195" s="19" t="s">
        <v>83</v>
      </c>
    </row>
    <row r="196" s="13" customFormat="1">
      <c r="A196" s="13"/>
      <c r="B196" s="235"/>
      <c r="C196" s="236"/>
      <c r="D196" s="228" t="s">
        <v>202</v>
      </c>
      <c r="E196" s="237" t="s">
        <v>19</v>
      </c>
      <c r="F196" s="238" t="s">
        <v>130</v>
      </c>
      <c r="G196" s="236"/>
      <c r="H196" s="239">
        <v>1492.6700000000001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202</v>
      </c>
      <c r="AU196" s="245" t="s">
        <v>83</v>
      </c>
      <c r="AV196" s="13" t="s">
        <v>83</v>
      </c>
      <c r="AW196" s="13" t="s">
        <v>35</v>
      </c>
      <c r="AX196" s="13" t="s">
        <v>81</v>
      </c>
      <c r="AY196" s="245" t="s">
        <v>190</v>
      </c>
    </row>
    <row r="197" s="2" customFormat="1" ht="16.5" customHeight="1">
      <c r="A197" s="40"/>
      <c r="B197" s="41"/>
      <c r="C197" s="215" t="s">
        <v>357</v>
      </c>
      <c r="D197" s="215" t="s">
        <v>192</v>
      </c>
      <c r="E197" s="216" t="s">
        <v>358</v>
      </c>
      <c r="F197" s="217" t="s">
        <v>359</v>
      </c>
      <c r="G197" s="218" t="s">
        <v>132</v>
      </c>
      <c r="H197" s="219">
        <v>104.032</v>
      </c>
      <c r="I197" s="220"/>
      <c r="J197" s="221">
        <f>ROUND(I197*H197,2)</f>
        <v>0</v>
      </c>
      <c r="K197" s="217" t="s">
        <v>195</v>
      </c>
      <c r="L197" s="46"/>
      <c r="M197" s="222" t="s">
        <v>19</v>
      </c>
      <c r="N197" s="223" t="s">
        <v>45</v>
      </c>
      <c r="O197" s="86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196</v>
      </c>
      <c r="AT197" s="226" t="s">
        <v>192</v>
      </c>
      <c r="AU197" s="226" t="s">
        <v>83</v>
      </c>
      <c r="AY197" s="19" t="s">
        <v>190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81</v>
      </c>
      <c r="BK197" s="227">
        <f>ROUND(I197*H197,2)</f>
        <v>0</v>
      </c>
      <c r="BL197" s="19" t="s">
        <v>196</v>
      </c>
      <c r="BM197" s="226" t="s">
        <v>360</v>
      </c>
    </row>
    <row r="198" s="2" customFormat="1">
      <c r="A198" s="40"/>
      <c r="B198" s="41"/>
      <c r="C198" s="42"/>
      <c r="D198" s="228" t="s">
        <v>198</v>
      </c>
      <c r="E198" s="42"/>
      <c r="F198" s="229" t="s">
        <v>361</v>
      </c>
      <c r="G198" s="42"/>
      <c r="H198" s="42"/>
      <c r="I198" s="230"/>
      <c r="J198" s="42"/>
      <c r="K198" s="42"/>
      <c r="L198" s="46"/>
      <c r="M198" s="231"/>
      <c r="N198" s="23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198</v>
      </c>
      <c r="AU198" s="19" t="s">
        <v>83</v>
      </c>
    </row>
    <row r="199" s="2" customFormat="1">
      <c r="A199" s="40"/>
      <c r="B199" s="41"/>
      <c r="C199" s="42"/>
      <c r="D199" s="233" t="s">
        <v>200</v>
      </c>
      <c r="E199" s="42"/>
      <c r="F199" s="234" t="s">
        <v>362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200</v>
      </c>
      <c r="AU199" s="19" t="s">
        <v>83</v>
      </c>
    </row>
    <row r="200" s="13" customFormat="1">
      <c r="A200" s="13"/>
      <c r="B200" s="235"/>
      <c r="C200" s="236"/>
      <c r="D200" s="228" t="s">
        <v>202</v>
      </c>
      <c r="E200" s="237" t="s">
        <v>19</v>
      </c>
      <c r="F200" s="238" t="s">
        <v>159</v>
      </c>
      <c r="G200" s="236"/>
      <c r="H200" s="239">
        <v>104.032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202</v>
      </c>
      <c r="AU200" s="245" t="s">
        <v>83</v>
      </c>
      <c r="AV200" s="13" t="s">
        <v>83</v>
      </c>
      <c r="AW200" s="13" t="s">
        <v>35</v>
      </c>
      <c r="AX200" s="13" t="s">
        <v>81</v>
      </c>
      <c r="AY200" s="245" t="s">
        <v>190</v>
      </c>
    </row>
    <row r="201" s="2" customFormat="1" ht="16.5" customHeight="1">
      <c r="A201" s="40"/>
      <c r="B201" s="41"/>
      <c r="C201" s="215" t="s">
        <v>363</v>
      </c>
      <c r="D201" s="215" t="s">
        <v>192</v>
      </c>
      <c r="E201" s="216" t="s">
        <v>364</v>
      </c>
      <c r="F201" s="217" t="s">
        <v>365</v>
      </c>
      <c r="G201" s="218" t="s">
        <v>132</v>
      </c>
      <c r="H201" s="219">
        <v>1492.6700000000001</v>
      </c>
      <c r="I201" s="220"/>
      <c r="J201" s="221">
        <f>ROUND(I201*H201,2)</f>
        <v>0</v>
      </c>
      <c r="K201" s="217" t="s">
        <v>195</v>
      </c>
      <c r="L201" s="46"/>
      <c r="M201" s="222" t="s">
        <v>19</v>
      </c>
      <c r="N201" s="223" t="s">
        <v>45</v>
      </c>
      <c r="O201" s="86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196</v>
      </c>
      <c r="AT201" s="226" t="s">
        <v>192</v>
      </c>
      <c r="AU201" s="226" t="s">
        <v>83</v>
      </c>
      <c r="AY201" s="19" t="s">
        <v>190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81</v>
      </c>
      <c r="BK201" s="227">
        <f>ROUND(I201*H201,2)</f>
        <v>0</v>
      </c>
      <c r="BL201" s="19" t="s">
        <v>196</v>
      </c>
      <c r="BM201" s="226" t="s">
        <v>366</v>
      </c>
    </row>
    <row r="202" s="2" customFormat="1">
      <c r="A202" s="40"/>
      <c r="B202" s="41"/>
      <c r="C202" s="42"/>
      <c r="D202" s="228" t="s">
        <v>198</v>
      </c>
      <c r="E202" s="42"/>
      <c r="F202" s="229" t="s">
        <v>367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198</v>
      </c>
      <c r="AU202" s="19" t="s">
        <v>83</v>
      </c>
    </row>
    <row r="203" s="2" customFormat="1">
      <c r="A203" s="40"/>
      <c r="B203" s="41"/>
      <c r="C203" s="42"/>
      <c r="D203" s="233" t="s">
        <v>200</v>
      </c>
      <c r="E203" s="42"/>
      <c r="F203" s="234" t="s">
        <v>368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200</v>
      </c>
      <c r="AU203" s="19" t="s">
        <v>83</v>
      </c>
    </row>
    <row r="204" s="2" customFormat="1">
      <c r="A204" s="40"/>
      <c r="B204" s="41"/>
      <c r="C204" s="42"/>
      <c r="D204" s="228" t="s">
        <v>303</v>
      </c>
      <c r="E204" s="42"/>
      <c r="F204" s="277" t="s">
        <v>337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303</v>
      </c>
      <c r="AU204" s="19" t="s">
        <v>83</v>
      </c>
    </row>
    <row r="205" s="13" customFormat="1">
      <c r="A205" s="13"/>
      <c r="B205" s="235"/>
      <c r="C205" s="236"/>
      <c r="D205" s="228" t="s">
        <v>202</v>
      </c>
      <c r="E205" s="237" t="s">
        <v>19</v>
      </c>
      <c r="F205" s="238" t="s">
        <v>130</v>
      </c>
      <c r="G205" s="236"/>
      <c r="H205" s="239">
        <v>1492.6700000000001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202</v>
      </c>
      <c r="AU205" s="245" t="s">
        <v>83</v>
      </c>
      <c r="AV205" s="13" t="s">
        <v>83</v>
      </c>
      <c r="AW205" s="13" t="s">
        <v>35</v>
      </c>
      <c r="AX205" s="13" t="s">
        <v>81</v>
      </c>
      <c r="AY205" s="245" t="s">
        <v>190</v>
      </c>
    </row>
    <row r="206" s="2" customFormat="1" ht="16.5" customHeight="1">
      <c r="A206" s="40"/>
      <c r="B206" s="41"/>
      <c r="C206" s="215" t="s">
        <v>369</v>
      </c>
      <c r="D206" s="215" t="s">
        <v>192</v>
      </c>
      <c r="E206" s="216" t="s">
        <v>370</v>
      </c>
      <c r="F206" s="217" t="s">
        <v>371</v>
      </c>
      <c r="G206" s="218" t="s">
        <v>132</v>
      </c>
      <c r="H206" s="219">
        <v>534.86400000000003</v>
      </c>
      <c r="I206" s="220"/>
      <c r="J206" s="221">
        <f>ROUND(I206*H206,2)</f>
        <v>0</v>
      </c>
      <c r="K206" s="217" t="s">
        <v>195</v>
      </c>
      <c r="L206" s="46"/>
      <c r="M206" s="222" t="s">
        <v>19</v>
      </c>
      <c r="N206" s="223" t="s">
        <v>45</v>
      </c>
      <c r="O206" s="86"/>
      <c r="P206" s="224">
        <f>O206*H206</f>
        <v>0</v>
      </c>
      <c r="Q206" s="224">
        <v>0.089219999999999994</v>
      </c>
      <c r="R206" s="224">
        <f>Q206*H206</f>
        <v>47.720566079999998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196</v>
      </c>
      <c r="AT206" s="226" t="s">
        <v>192</v>
      </c>
      <c r="AU206" s="226" t="s">
        <v>83</v>
      </c>
      <c r="AY206" s="19" t="s">
        <v>190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81</v>
      </c>
      <c r="BK206" s="227">
        <f>ROUND(I206*H206,2)</f>
        <v>0</v>
      </c>
      <c r="BL206" s="19" t="s">
        <v>196</v>
      </c>
      <c r="BM206" s="226" t="s">
        <v>372</v>
      </c>
    </row>
    <row r="207" s="2" customFormat="1">
      <c r="A207" s="40"/>
      <c r="B207" s="41"/>
      <c r="C207" s="42"/>
      <c r="D207" s="228" t="s">
        <v>198</v>
      </c>
      <c r="E207" s="42"/>
      <c r="F207" s="229" t="s">
        <v>373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198</v>
      </c>
      <c r="AU207" s="19" t="s">
        <v>83</v>
      </c>
    </row>
    <row r="208" s="2" customFormat="1">
      <c r="A208" s="40"/>
      <c r="B208" s="41"/>
      <c r="C208" s="42"/>
      <c r="D208" s="233" t="s">
        <v>200</v>
      </c>
      <c r="E208" s="42"/>
      <c r="F208" s="234" t="s">
        <v>374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200</v>
      </c>
      <c r="AU208" s="19" t="s">
        <v>83</v>
      </c>
    </row>
    <row r="209" s="2" customFormat="1" ht="16.5" customHeight="1">
      <c r="A209" s="40"/>
      <c r="B209" s="41"/>
      <c r="C209" s="267" t="s">
        <v>122</v>
      </c>
      <c r="D209" s="267" t="s">
        <v>276</v>
      </c>
      <c r="E209" s="268" t="s">
        <v>375</v>
      </c>
      <c r="F209" s="269" t="s">
        <v>376</v>
      </c>
      <c r="G209" s="270" t="s">
        <v>132</v>
      </c>
      <c r="H209" s="271">
        <v>486.507</v>
      </c>
      <c r="I209" s="272"/>
      <c r="J209" s="273">
        <f>ROUND(I209*H209,2)</f>
        <v>0</v>
      </c>
      <c r="K209" s="269" t="s">
        <v>195</v>
      </c>
      <c r="L209" s="274"/>
      <c r="M209" s="275" t="s">
        <v>19</v>
      </c>
      <c r="N209" s="276" t="s">
        <v>45</v>
      </c>
      <c r="O209" s="86"/>
      <c r="P209" s="224">
        <f>O209*H209</f>
        <v>0</v>
      </c>
      <c r="Q209" s="224">
        <v>0.13100000000000001</v>
      </c>
      <c r="R209" s="224">
        <f>Q209*H209</f>
        <v>63.732417000000005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249</v>
      </c>
      <c r="AT209" s="226" t="s">
        <v>276</v>
      </c>
      <c r="AU209" s="226" t="s">
        <v>83</v>
      </c>
      <c r="AY209" s="19" t="s">
        <v>190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81</v>
      </c>
      <c r="BK209" s="227">
        <f>ROUND(I209*H209,2)</f>
        <v>0</v>
      </c>
      <c r="BL209" s="19" t="s">
        <v>196</v>
      </c>
      <c r="BM209" s="226" t="s">
        <v>377</v>
      </c>
    </row>
    <row r="210" s="2" customFormat="1">
      <c r="A210" s="40"/>
      <c r="B210" s="41"/>
      <c r="C210" s="42"/>
      <c r="D210" s="228" t="s">
        <v>198</v>
      </c>
      <c r="E210" s="42"/>
      <c r="F210" s="229" t="s">
        <v>376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198</v>
      </c>
      <c r="AU210" s="19" t="s">
        <v>83</v>
      </c>
    </row>
    <row r="211" s="13" customFormat="1">
      <c r="A211" s="13"/>
      <c r="B211" s="235"/>
      <c r="C211" s="236"/>
      <c r="D211" s="228" t="s">
        <v>202</v>
      </c>
      <c r="E211" s="237" t="s">
        <v>19</v>
      </c>
      <c r="F211" s="238" t="s">
        <v>378</v>
      </c>
      <c r="G211" s="236"/>
      <c r="H211" s="239">
        <v>463.33999999999998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202</v>
      </c>
      <c r="AU211" s="245" t="s">
        <v>83</v>
      </c>
      <c r="AV211" s="13" t="s">
        <v>83</v>
      </c>
      <c r="AW211" s="13" t="s">
        <v>35</v>
      </c>
      <c r="AX211" s="13" t="s">
        <v>81</v>
      </c>
      <c r="AY211" s="245" t="s">
        <v>190</v>
      </c>
    </row>
    <row r="212" s="13" customFormat="1">
      <c r="A212" s="13"/>
      <c r="B212" s="235"/>
      <c r="C212" s="236"/>
      <c r="D212" s="228" t="s">
        <v>202</v>
      </c>
      <c r="E212" s="236"/>
      <c r="F212" s="238" t="s">
        <v>379</v>
      </c>
      <c r="G212" s="236"/>
      <c r="H212" s="239">
        <v>486.507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202</v>
      </c>
      <c r="AU212" s="245" t="s">
        <v>83</v>
      </c>
      <c r="AV212" s="13" t="s">
        <v>83</v>
      </c>
      <c r="AW212" s="13" t="s">
        <v>4</v>
      </c>
      <c r="AX212" s="13" t="s">
        <v>81</v>
      </c>
      <c r="AY212" s="245" t="s">
        <v>190</v>
      </c>
    </row>
    <row r="213" s="2" customFormat="1" ht="16.5" customHeight="1">
      <c r="A213" s="40"/>
      <c r="B213" s="41"/>
      <c r="C213" s="267" t="s">
        <v>380</v>
      </c>
      <c r="D213" s="267" t="s">
        <v>276</v>
      </c>
      <c r="E213" s="268" t="s">
        <v>381</v>
      </c>
      <c r="F213" s="269" t="s">
        <v>382</v>
      </c>
      <c r="G213" s="270" t="s">
        <v>132</v>
      </c>
      <c r="H213" s="271">
        <v>75.099999999999994</v>
      </c>
      <c r="I213" s="272"/>
      <c r="J213" s="273">
        <f>ROUND(I213*H213,2)</f>
        <v>0</v>
      </c>
      <c r="K213" s="269" t="s">
        <v>195</v>
      </c>
      <c r="L213" s="274"/>
      <c r="M213" s="275" t="s">
        <v>19</v>
      </c>
      <c r="N213" s="276" t="s">
        <v>45</v>
      </c>
      <c r="O213" s="86"/>
      <c r="P213" s="224">
        <f>O213*H213</f>
        <v>0</v>
      </c>
      <c r="Q213" s="224">
        <v>0.13100000000000001</v>
      </c>
      <c r="R213" s="224">
        <f>Q213*H213</f>
        <v>9.838099999999999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249</v>
      </c>
      <c r="AT213" s="226" t="s">
        <v>276</v>
      </c>
      <c r="AU213" s="226" t="s">
        <v>83</v>
      </c>
      <c r="AY213" s="19" t="s">
        <v>190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81</v>
      </c>
      <c r="BK213" s="227">
        <f>ROUND(I213*H213,2)</f>
        <v>0</v>
      </c>
      <c r="BL213" s="19" t="s">
        <v>196</v>
      </c>
      <c r="BM213" s="226" t="s">
        <v>383</v>
      </c>
    </row>
    <row r="214" s="2" customFormat="1">
      <c r="A214" s="40"/>
      <c r="B214" s="41"/>
      <c r="C214" s="42"/>
      <c r="D214" s="228" t="s">
        <v>198</v>
      </c>
      <c r="E214" s="42"/>
      <c r="F214" s="229" t="s">
        <v>382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198</v>
      </c>
      <c r="AU214" s="19" t="s">
        <v>83</v>
      </c>
    </row>
    <row r="215" s="13" customFormat="1">
      <c r="A215" s="13"/>
      <c r="B215" s="235"/>
      <c r="C215" s="236"/>
      <c r="D215" s="228" t="s">
        <v>202</v>
      </c>
      <c r="E215" s="237" t="s">
        <v>19</v>
      </c>
      <c r="F215" s="238" t="s">
        <v>150</v>
      </c>
      <c r="G215" s="236"/>
      <c r="H215" s="239">
        <v>71.524000000000001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202</v>
      </c>
      <c r="AU215" s="245" t="s">
        <v>83</v>
      </c>
      <c r="AV215" s="13" t="s">
        <v>83</v>
      </c>
      <c r="AW215" s="13" t="s">
        <v>35</v>
      </c>
      <c r="AX215" s="13" t="s">
        <v>81</v>
      </c>
      <c r="AY215" s="245" t="s">
        <v>190</v>
      </c>
    </row>
    <row r="216" s="13" customFormat="1">
      <c r="A216" s="13"/>
      <c r="B216" s="235"/>
      <c r="C216" s="236"/>
      <c r="D216" s="228" t="s">
        <v>202</v>
      </c>
      <c r="E216" s="236"/>
      <c r="F216" s="238" t="s">
        <v>384</v>
      </c>
      <c r="G216" s="236"/>
      <c r="H216" s="239">
        <v>75.099999999999994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202</v>
      </c>
      <c r="AU216" s="245" t="s">
        <v>83</v>
      </c>
      <c r="AV216" s="13" t="s">
        <v>83</v>
      </c>
      <c r="AW216" s="13" t="s">
        <v>4</v>
      </c>
      <c r="AX216" s="13" t="s">
        <v>81</v>
      </c>
      <c r="AY216" s="245" t="s">
        <v>190</v>
      </c>
    </row>
    <row r="217" s="2" customFormat="1" ht="16.5" customHeight="1">
      <c r="A217" s="40"/>
      <c r="B217" s="41"/>
      <c r="C217" s="215" t="s">
        <v>385</v>
      </c>
      <c r="D217" s="215" t="s">
        <v>192</v>
      </c>
      <c r="E217" s="216" t="s">
        <v>386</v>
      </c>
      <c r="F217" s="217" t="s">
        <v>387</v>
      </c>
      <c r="G217" s="218" t="s">
        <v>132</v>
      </c>
      <c r="H217" s="219">
        <v>759.14800000000002</v>
      </c>
      <c r="I217" s="220"/>
      <c r="J217" s="221">
        <f>ROUND(I217*H217,2)</f>
        <v>0</v>
      </c>
      <c r="K217" s="217" t="s">
        <v>195</v>
      </c>
      <c r="L217" s="46"/>
      <c r="M217" s="222" t="s">
        <v>19</v>
      </c>
      <c r="N217" s="223" t="s">
        <v>45</v>
      </c>
      <c r="O217" s="86"/>
      <c r="P217" s="224">
        <f>O217*H217</f>
        <v>0</v>
      </c>
      <c r="Q217" s="224">
        <v>0.11162</v>
      </c>
      <c r="R217" s="224">
        <f>Q217*H217</f>
        <v>84.736099760000002</v>
      </c>
      <c r="S217" s="224">
        <v>0</v>
      </c>
      <c r="T217" s="22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6" t="s">
        <v>196</v>
      </c>
      <c r="AT217" s="226" t="s">
        <v>192</v>
      </c>
      <c r="AU217" s="226" t="s">
        <v>83</v>
      </c>
      <c r="AY217" s="19" t="s">
        <v>190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81</v>
      </c>
      <c r="BK217" s="227">
        <f>ROUND(I217*H217,2)</f>
        <v>0</v>
      </c>
      <c r="BL217" s="19" t="s">
        <v>196</v>
      </c>
      <c r="BM217" s="226" t="s">
        <v>388</v>
      </c>
    </row>
    <row r="218" s="2" customFormat="1">
      <c r="A218" s="40"/>
      <c r="B218" s="41"/>
      <c r="C218" s="42"/>
      <c r="D218" s="228" t="s">
        <v>198</v>
      </c>
      <c r="E218" s="42"/>
      <c r="F218" s="229" t="s">
        <v>389</v>
      </c>
      <c r="G218" s="42"/>
      <c r="H218" s="42"/>
      <c r="I218" s="230"/>
      <c r="J218" s="42"/>
      <c r="K218" s="42"/>
      <c r="L218" s="46"/>
      <c r="M218" s="231"/>
      <c r="N218" s="23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198</v>
      </c>
      <c r="AU218" s="19" t="s">
        <v>83</v>
      </c>
    </row>
    <row r="219" s="2" customFormat="1">
      <c r="A219" s="40"/>
      <c r="B219" s="41"/>
      <c r="C219" s="42"/>
      <c r="D219" s="233" t="s">
        <v>200</v>
      </c>
      <c r="E219" s="42"/>
      <c r="F219" s="234" t="s">
        <v>390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200</v>
      </c>
      <c r="AU219" s="19" t="s">
        <v>83</v>
      </c>
    </row>
    <row r="220" s="2" customFormat="1" ht="16.5" customHeight="1">
      <c r="A220" s="40"/>
      <c r="B220" s="41"/>
      <c r="C220" s="267" t="s">
        <v>391</v>
      </c>
      <c r="D220" s="267" t="s">
        <v>276</v>
      </c>
      <c r="E220" s="268" t="s">
        <v>392</v>
      </c>
      <c r="F220" s="269" t="s">
        <v>393</v>
      </c>
      <c r="G220" s="270" t="s">
        <v>132</v>
      </c>
      <c r="H220" s="271">
        <v>763.505</v>
      </c>
      <c r="I220" s="272"/>
      <c r="J220" s="273">
        <f>ROUND(I220*H220,2)</f>
        <v>0</v>
      </c>
      <c r="K220" s="269" t="s">
        <v>394</v>
      </c>
      <c r="L220" s="274"/>
      <c r="M220" s="275" t="s">
        <v>19</v>
      </c>
      <c r="N220" s="276" t="s">
        <v>45</v>
      </c>
      <c r="O220" s="86"/>
      <c r="P220" s="224">
        <f>O220*H220</f>
        <v>0</v>
      </c>
      <c r="Q220" s="224">
        <v>0.17599999999999999</v>
      </c>
      <c r="R220" s="224">
        <f>Q220*H220</f>
        <v>134.37688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249</v>
      </c>
      <c r="AT220" s="226" t="s">
        <v>276</v>
      </c>
      <c r="AU220" s="226" t="s">
        <v>83</v>
      </c>
      <c r="AY220" s="19" t="s">
        <v>190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81</v>
      </c>
      <c r="BK220" s="227">
        <f>ROUND(I220*H220,2)</f>
        <v>0</v>
      </c>
      <c r="BL220" s="19" t="s">
        <v>196</v>
      </c>
      <c r="BM220" s="226" t="s">
        <v>395</v>
      </c>
    </row>
    <row r="221" s="2" customFormat="1">
      <c r="A221" s="40"/>
      <c r="B221" s="41"/>
      <c r="C221" s="42"/>
      <c r="D221" s="228" t="s">
        <v>198</v>
      </c>
      <c r="E221" s="42"/>
      <c r="F221" s="229" t="s">
        <v>393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198</v>
      </c>
      <c r="AU221" s="19" t="s">
        <v>83</v>
      </c>
    </row>
    <row r="222" s="15" customFormat="1">
      <c r="A222" s="15"/>
      <c r="B222" s="257"/>
      <c r="C222" s="258"/>
      <c r="D222" s="228" t="s">
        <v>202</v>
      </c>
      <c r="E222" s="259" t="s">
        <v>19</v>
      </c>
      <c r="F222" s="260" t="s">
        <v>396</v>
      </c>
      <c r="G222" s="258"/>
      <c r="H222" s="259" t="s">
        <v>19</v>
      </c>
      <c r="I222" s="261"/>
      <c r="J222" s="258"/>
      <c r="K222" s="258"/>
      <c r="L222" s="262"/>
      <c r="M222" s="263"/>
      <c r="N222" s="264"/>
      <c r="O222" s="264"/>
      <c r="P222" s="264"/>
      <c r="Q222" s="264"/>
      <c r="R222" s="264"/>
      <c r="S222" s="264"/>
      <c r="T222" s="26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6" t="s">
        <v>202</v>
      </c>
      <c r="AU222" s="266" t="s">
        <v>83</v>
      </c>
      <c r="AV222" s="15" t="s">
        <v>81</v>
      </c>
      <c r="AW222" s="15" t="s">
        <v>35</v>
      </c>
      <c r="AX222" s="15" t="s">
        <v>74</v>
      </c>
      <c r="AY222" s="266" t="s">
        <v>190</v>
      </c>
    </row>
    <row r="223" s="13" customFormat="1">
      <c r="A223" s="13"/>
      <c r="B223" s="235"/>
      <c r="C223" s="236"/>
      <c r="D223" s="228" t="s">
        <v>202</v>
      </c>
      <c r="E223" s="237" t="s">
        <v>19</v>
      </c>
      <c r="F223" s="238" t="s">
        <v>156</v>
      </c>
      <c r="G223" s="236"/>
      <c r="H223" s="239">
        <v>727.14800000000002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202</v>
      </c>
      <c r="AU223" s="245" t="s">
        <v>83</v>
      </c>
      <c r="AV223" s="13" t="s">
        <v>83</v>
      </c>
      <c r="AW223" s="13" t="s">
        <v>35</v>
      </c>
      <c r="AX223" s="13" t="s">
        <v>81</v>
      </c>
      <c r="AY223" s="245" t="s">
        <v>190</v>
      </c>
    </row>
    <row r="224" s="13" customFormat="1">
      <c r="A224" s="13"/>
      <c r="B224" s="235"/>
      <c r="C224" s="236"/>
      <c r="D224" s="228" t="s">
        <v>202</v>
      </c>
      <c r="E224" s="236"/>
      <c r="F224" s="238" t="s">
        <v>397</v>
      </c>
      <c r="G224" s="236"/>
      <c r="H224" s="239">
        <v>763.505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202</v>
      </c>
      <c r="AU224" s="245" t="s">
        <v>83</v>
      </c>
      <c r="AV224" s="13" t="s">
        <v>83</v>
      </c>
      <c r="AW224" s="13" t="s">
        <v>4</v>
      </c>
      <c r="AX224" s="13" t="s">
        <v>81</v>
      </c>
      <c r="AY224" s="245" t="s">
        <v>190</v>
      </c>
    </row>
    <row r="225" s="2" customFormat="1" ht="16.5" customHeight="1">
      <c r="A225" s="40"/>
      <c r="B225" s="41"/>
      <c r="C225" s="267" t="s">
        <v>143</v>
      </c>
      <c r="D225" s="267" t="s">
        <v>276</v>
      </c>
      <c r="E225" s="268" t="s">
        <v>398</v>
      </c>
      <c r="F225" s="269" t="s">
        <v>393</v>
      </c>
      <c r="G225" s="270" t="s">
        <v>132</v>
      </c>
      <c r="H225" s="271">
        <v>33.600000000000001</v>
      </c>
      <c r="I225" s="272"/>
      <c r="J225" s="273">
        <f>ROUND(I225*H225,2)</f>
        <v>0</v>
      </c>
      <c r="K225" s="269" t="s">
        <v>394</v>
      </c>
      <c r="L225" s="274"/>
      <c r="M225" s="275" t="s">
        <v>19</v>
      </c>
      <c r="N225" s="276" t="s">
        <v>45</v>
      </c>
      <c r="O225" s="86"/>
      <c r="P225" s="224">
        <f>O225*H225</f>
        <v>0</v>
      </c>
      <c r="Q225" s="224">
        <v>0.17599999999999999</v>
      </c>
      <c r="R225" s="224">
        <f>Q225*H225</f>
        <v>5.9135999999999997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249</v>
      </c>
      <c r="AT225" s="226" t="s">
        <v>276</v>
      </c>
      <c r="AU225" s="226" t="s">
        <v>83</v>
      </c>
      <c r="AY225" s="19" t="s">
        <v>190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81</v>
      </c>
      <c r="BK225" s="227">
        <f>ROUND(I225*H225,2)</f>
        <v>0</v>
      </c>
      <c r="BL225" s="19" t="s">
        <v>196</v>
      </c>
      <c r="BM225" s="226" t="s">
        <v>399</v>
      </c>
    </row>
    <row r="226" s="2" customFormat="1">
      <c r="A226" s="40"/>
      <c r="B226" s="41"/>
      <c r="C226" s="42"/>
      <c r="D226" s="228" t="s">
        <v>198</v>
      </c>
      <c r="E226" s="42"/>
      <c r="F226" s="229" t="s">
        <v>393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198</v>
      </c>
      <c r="AU226" s="19" t="s">
        <v>83</v>
      </c>
    </row>
    <row r="227" s="15" customFormat="1">
      <c r="A227" s="15"/>
      <c r="B227" s="257"/>
      <c r="C227" s="258"/>
      <c r="D227" s="228" t="s">
        <v>202</v>
      </c>
      <c r="E227" s="259" t="s">
        <v>19</v>
      </c>
      <c r="F227" s="260" t="s">
        <v>400</v>
      </c>
      <c r="G227" s="258"/>
      <c r="H227" s="259" t="s">
        <v>19</v>
      </c>
      <c r="I227" s="261"/>
      <c r="J227" s="258"/>
      <c r="K227" s="258"/>
      <c r="L227" s="262"/>
      <c r="M227" s="263"/>
      <c r="N227" s="264"/>
      <c r="O227" s="264"/>
      <c r="P227" s="264"/>
      <c r="Q227" s="264"/>
      <c r="R227" s="264"/>
      <c r="S227" s="264"/>
      <c r="T227" s="26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6" t="s">
        <v>202</v>
      </c>
      <c r="AU227" s="266" t="s">
        <v>83</v>
      </c>
      <c r="AV227" s="15" t="s">
        <v>81</v>
      </c>
      <c r="AW227" s="15" t="s">
        <v>35</v>
      </c>
      <c r="AX227" s="15" t="s">
        <v>74</v>
      </c>
      <c r="AY227" s="266" t="s">
        <v>190</v>
      </c>
    </row>
    <row r="228" s="13" customFormat="1">
      <c r="A228" s="13"/>
      <c r="B228" s="235"/>
      <c r="C228" s="236"/>
      <c r="D228" s="228" t="s">
        <v>202</v>
      </c>
      <c r="E228" s="237" t="s">
        <v>19</v>
      </c>
      <c r="F228" s="238" t="s">
        <v>141</v>
      </c>
      <c r="G228" s="236"/>
      <c r="H228" s="239">
        <v>32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202</v>
      </c>
      <c r="AU228" s="245" t="s">
        <v>83</v>
      </c>
      <c r="AV228" s="13" t="s">
        <v>83</v>
      </c>
      <c r="AW228" s="13" t="s">
        <v>35</v>
      </c>
      <c r="AX228" s="13" t="s">
        <v>81</v>
      </c>
      <c r="AY228" s="245" t="s">
        <v>190</v>
      </c>
    </row>
    <row r="229" s="13" customFormat="1">
      <c r="A229" s="13"/>
      <c r="B229" s="235"/>
      <c r="C229" s="236"/>
      <c r="D229" s="228" t="s">
        <v>202</v>
      </c>
      <c r="E229" s="236"/>
      <c r="F229" s="238" t="s">
        <v>401</v>
      </c>
      <c r="G229" s="236"/>
      <c r="H229" s="239">
        <v>33.600000000000001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202</v>
      </c>
      <c r="AU229" s="245" t="s">
        <v>83</v>
      </c>
      <c r="AV229" s="13" t="s">
        <v>83</v>
      </c>
      <c r="AW229" s="13" t="s">
        <v>4</v>
      </c>
      <c r="AX229" s="13" t="s">
        <v>81</v>
      </c>
      <c r="AY229" s="245" t="s">
        <v>190</v>
      </c>
    </row>
    <row r="230" s="2" customFormat="1" ht="16.5" customHeight="1">
      <c r="A230" s="40"/>
      <c r="B230" s="41"/>
      <c r="C230" s="215" t="s">
        <v>402</v>
      </c>
      <c r="D230" s="215" t="s">
        <v>192</v>
      </c>
      <c r="E230" s="216" t="s">
        <v>403</v>
      </c>
      <c r="F230" s="217" t="s">
        <v>404</v>
      </c>
      <c r="G230" s="218" t="s">
        <v>132</v>
      </c>
      <c r="H230" s="219">
        <v>349.67899999999997</v>
      </c>
      <c r="I230" s="220"/>
      <c r="J230" s="221">
        <f>ROUND(I230*H230,2)</f>
        <v>0</v>
      </c>
      <c r="K230" s="217" t="s">
        <v>195</v>
      </c>
      <c r="L230" s="46"/>
      <c r="M230" s="222" t="s">
        <v>19</v>
      </c>
      <c r="N230" s="223" t="s">
        <v>45</v>
      </c>
      <c r="O230" s="86"/>
      <c r="P230" s="224">
        <f>O230*H230</f>
        <v>0</v>
      </c>
      <c r="Q230" s="224">
        <v>0.098000000000000004</v>
      </c>
      <c r="R230" s="224">
        <f>Q230*H230</f>
        <v>34.268541999999997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196</v>
      </c>
      <c r="AT230" s="226" t="s">
        <v>192</v>
      </c>
      <c r="AU230" s="226" t="s">
        <v>83</v>
      </c>
      <c r="AY230" s="19" t="s">
        <v>190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81</v>
      </c>
      <c r="BK230" s="227">
        <f>ROUND(I230*H230,2)</f>
        <v>0</v>
      </c>
      <c r="BL230" s="19" t="s">
        <v>196</v>
      </c>
      <c r="BM230" s="226" t="s">
        <v>405</v>
      </c>
    </row>
    <row r="231" s="2" customFormat="1">
      <c r="A231" s="40"/>
      <c r="B231" s="41"/>
      <c r="C231" s="42"/>
      <c r="D231" s="228" t="s">
        <v>198</v>
      </c>
      <c r="E231" s="42"/>
      <c r="F231" s="229" t="s">
        <v>406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198</v>
      </c>
      <c r="AU231" s="19" t="s">
        <v>83</v>
      </c>
    </row>
    <row r="232" s="2" customFormat="1">
      <c r="A232" s="40"/>
      <c r="B232" s="41"/>
      <c r="C232" s="42"/>
      <c r="D232" s="233" t="s">
        <v>200</v>
      </c>
      <c r="E232" s="42"/>
      <c r="F232" s="234" t="s">
        <v>407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200</v>
      </c>
      <c r="AU232" s="19" t="s">
        <v>83</v>
      </c>
    </row>
    <row r="233" s="13" customFormat="1">
      <c r="A233" s="13"/>
      <c r="B233" s="235"/>
      <c r="C233" s="236"/>
      <c r="D233" s="228" t="s">
        <v>202</v>
      </c>
      <c r="E233" s="237" t="s">
        <v>19</v>
      </c>
      <c r="F233" s="238" t="s">
        <v>408</v>
      </c>
      <c r="G233" s="236"/>
      <c r="H233" s="239">
        <v>349.67899999999997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202</v>
      </c>
      <c r="AU233" s="245" t="s">
        <v>83</v>
      </c>
      <c r="AV233" s="13" t="s">
        <v>83</v>
      </c>
      <c r="AW233" s="13" t="s">
        <v>35</v>
      </c>
      <c r="AX233" s="13" t="s">
        <v>81</v>
      </c>
      <c r="AY233" s="245" t="s">
        <v>190</v>
      </c>
    </row>
    <row r="234" s="2" customFormat="1" ht="16.5" customHeight="1">
      <c r="A234" s="40"/>
      <c r="B234" s="41"/>
      <c r="C234" s="267" t="s">
        <v>409</v>
      </c>
      <c r="D234" s="267" t="s">
        <v>276</v>
      </c>
      <c r="E234" s="268" t="s">
        <v>410</v>
      </c>
      <c r="F234" s="269" t="s">
        <v>411</v>
      </c>
      <c r="G234" s="270" t="s">
        <v>132</v>
      </c>
      <c r="H234" s="271">
        <v>353.17599999999999</v>
      </c>
      <c r="I234" s="272"/>
      <c r="J234" s="273">
        <f>ROUND(I234*H234,2)</f>
        <v>0</v>
      </c>
      <c r="K234" s="269" t="s">
        <v>19</v>
      </c>
      <c r="L234" s="274"/>
      <c r="M234" s="275" t="s">
        <v>19</v>
      </c>
      <c r="N234" s="276" t="s">
        <v>45</v>
      </c>
      <c r="O234" s="86"/>
      <c r="P234" s="224">
        <f>O234*H234</f>
        <v>0</v>
      </c>
      <c r="Q234" s="224">
        <v>0.108</v>
      </c>
      <c r="R234" s="224">
        <f>Q234*H234</f>
        <v>38.143007999999995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249</v>
      </c>
      <c r="AT234" s="226" t="s">
        <v>276</v>
      </c>
      <c r="AU234" s="226" t="s">
        <v>83</v>
      </c>
      <c r="AY234" s="19" t="s">
        <v>190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81</v>
      </c>
      <c r="BK234" s="227">
        <f>ROUND(I234*H234,2)</f>
        <v>0</v>
      </c>
      <c r="BL234" s="19" t="s">
        <v>196</v>
      </c>
      <c r="BM234" s="226" t="s">
        <v>412</v>
      </c>
    </row>
    <row r="235" s="2" customFormat="1">
      <c r="A235" s="40"/>
      <c r="B235" s="41"/>
      <c r="C235" s="42"/>
      <c r="D235" s="228" t="s">
        <v>198</v>
      </c>
      <c r="E235" s="42"/>
      <c r="F235" s="229" t="s">
        <v>411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198</v>
      </c>
      <c r="AU235" s="19" t="s">
        <v>83</v>
      </c>
    </row>
    <row r="236" s="13" customFormat="1">
      <c r="A236" s="13"/>
      <c r="B236" s="235"/>
      <c r="C236" s="236"/>
      <c r="D236" s="228" t="s">
        <v>202</v>
      </c>
      <c r="E236" s="236"/>
      <c r="F236" s="238" t="s">
        <v>413</v>
      </c>
      <c r="G236" s="236"/>
      <c r="H236" s="239">
        <v>353.17599999999999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202</v>
      </c>
      <c r="AU236" s="245" t="s">
        <v>83</v>
      </c>
      <c r="AV236" s="13" t="s">
        <v>83</v>
      </c>
      <c r="AW236" s="13" t="s">
        <v>4</v>
      </c>
      <c r="AX236" s="13" t="s">
        <v>81</v>
      </c>
      <c r="AY236" s="245" t="s">
        <v>190</v>
      </c>
    </row>
    <row r="237" s="2" customFormat="1" ht="16.5" customHeight="1">
      <c r="A237" s="40"/>
      <c r="B237" s="41"/>
      <c r="C237" s="267" t="s">
        <v>414</v>
      </c>
      <c r="D237" s="267" t="s">
        <v>276</v>
      </c>
      <c r="E237" s="268" t="s">
        <v>415</v>
      </c>
      <c r="F237" s="269" t="s">
        <v>416</v>
      </c>
      <c r="G237" s="270" t="s">
        <v>132</v>
      </c>
      <c r="H237" s="271">
        <v>44.500999999999998</v>
      </c>
      <c r="I237" s="272"/>
      <c r="J237" s="273">
        <f>ROUND(I237*H237,2)</f>
        <v>0</v>
      </c>
      <c r="K237" s="269" t="s">
        <v>19</v>
      </c>
      <c r="L237" s="274"/>
      <c r="M237" s="275" t="s">
        <v>19</v>
      </c>
      <c r="N237" s="276" t="s">
        <v>45</v>
      </c>
      <c r="O237" s="86"/>
      <c r="P237" s="224">
        <f>O237*H237</f>
        <v>0</v>
      </c>
      <c r="Q237" s="224">
        <v>0.108</v>
      </c>
      <c r="R237" s="224">
        <f>Q237*H237</f>
        <v>4.806108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249</v>
      </c>
      <c r="AT237" s="226" t="s">
        <v>276</v>
      </c>
      <c r="AU237" s="226" t="s">
        <v>83</v>
      </c>
      <c r="AY237" s="19" t="s">
        <v>190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81</v>
      </c>
      <c r="BK237" s="227">
        <f>ROUND(I237*H237,2)</f>
        <v>0</v>
      </c>
      <c r="BL237" s="19" t="s">
        <v>196</v>
      </c>
      <c r="BM237" s="226" t="s">
        <v>417</v>
      </c>
    </row>
    <row r="238" s="2" customFormat="1">
      <c r="A238" s="40"/>
      <c r="B238" s="41"/>
      <c r="C238" s="42"/>
      <c r="D238" s="228" t="s">
        <v>198</v>
      </c>
      <c r="E238" s="42"/>
      <c r="F238" s="229" t="s">
        <v>416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198</v>
      </c>
      <c r="AU238" s="19" t="s">
        <v>83</v>
      </c>
    </row>
    <row r="239" s="13" customFormat="1">
      <c r="A239" s="13"/>
      <c r="B239" s="235"/>
      <c r="C239" s="236"/>
      <c r="D239" s="228" t="s">
        <v>202</v>
      </c>
      <c r="E239" s="237" t="s">
        <v>19</v>
      </c>
      <c r="F239" s="238" t="s">
        <v>418</v>
      </c>
      <c r="G239" s="236"/>
      <c r="H239" s="239">
        <v>44.060000000000002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202</v>
      </c>
      <c r="AU239" s="245" t="s">
        <v>83</v>
      </c>
      <c r="AV239" s="13" t="s">
        <v>83</v>
      </c>
      <c r="AW239" s="13" t="s">
        <v>35</v>
      </c>
      <c r="AX239" s="13" t="s">
        <v>81</v>
      </c>
      <c r="AY239" s="245" t="s">
        <v>190</v>
      </c>
    </row>
    <row r="240" s="13" customFormat="1">
      <c r="A240" s="13"/>
      <c r="B240" s="235"/>
      <c r="C240" s="236"/>
      <c r="D240" s="228" t="s">
        <v>202</v>
      </c>
      <c r="E240" s="236"/>
      <c r="F240" s="238" t="s">
        <v>419</v>
      </c>
      <c r="G240" s="236"/>
      <c r="H240" s="239">
        <v>44.500999999999998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202</v>
      </c>
      <c r="AU240" s="245" t="s">
        <v>83</v>
      </c>
      <c r="AV240" s="13" t="s">
        <v>83</v>
      </c>
      <c r="AW240" s="13" t="s">
        <v>4</v>
      </c>
      <c r="AX240" s="13" t="s">
        <v>81</v>
      </c>
      <c r="AY240" s="245" t="s">
        <v>190</v>
      </c>
    </row>
    <row r="241" s="12" customFormat="1" ht="22.8" customHeight="1">
      <c r="A241" s="12"/>
      <c r="B241" s="199"/>
      <c r="C241" s="200"/>
      <c r="D241" s="201" t="s">
        <v>73</v>
      </c>
      <c r="E241" s="213" t="s">
        <v>259</v>
      </c>
      <c r="F241" s="213" t="s">
        <v>420</v>
      </c>
      <c r="G241" s="200"/>
      <c r="H241" s="200"/>
      <c r="I241" s="203"/>
      <c r="J241" s="214">
        <f>BK241</f>
        <v>0</v>
      </c>
      <c r="K241" s="200"/>
      <c r="L241" s="205"/>
      <c r="M241" s="206"/>
      <c r="N241" s="207"/>
      <c r="O241" s="207"/>
      <c r="P241" s="208">
        <f>SUM(P242:P334)</f>
        <v>0</v>
      </c>
      <c r="Q241" s="207"/>
      <c r="R241" s="208">
        <f>SUM(R242:R334)</f>
        <v>251.38701185999997</v>
      </c>
      <c r="S241" s="207"/>
      <c r="T241" s="209">
        <f>SUM(T242:T334)</f>
        <v>0.17600000000000002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81</v>
      </c>
      <c r="AT241" s="211" t="s">
        <v>73</v>
      </c>
      <c r="AU241" s="211" t="s">
        <v>81</v>
      </c>
      <c r="AY241" s="210" t="s">
        <v>190</v>
      </c>
      <c r="BK241" s="212">
        <f>SUM(BK242:BK334)</f>
        <v>0</v>
      </c>
    </row>
    <row r="242" s="2" customFormat="1" ht="16.5" customHeight="1">
      <c r="A242" s="40"/>
      <c r="B242" s="41"/>
      <c r="C242" s="215" t="s">
        <v>421</v>
      </c>
      <c r="D242" s="215" t="s">
        <v>192</v>
      </c>
      <c r="E242" s="216" t="s">
        <v>422</v>
      </c>
      <c r="F242" s="217" t="s">
        <v>423</v>
      </c>
      <c r="G242" s="218" t="s">
        <v>296</v>
      </c>
      <c r="H242" s="219">
        <v>6</v>
      </c>
      <c r="I242" s="220"/>
      <c r="J242" s="221">
        <f>ROUND(I242*H242,2)</f>
        <v>0</v>
      </c>
      <c r="K242" s="217" t="s">
        <v>195</v>
      </c>
      <c r="L242" s="46"/>
      <c r="M242" s="222" t="s">
        <v>19</v>
      </c>
      <c r="N242" s="223" t="s">
        <v>45</v>
      </c>
      <c r="O242" s="86"/>
      <c r="P242" s="224">
        <f>O242*H242</f>
        <v>0</v>
      </c>
      <c r="Q242" s="224">
        <v>0.00069999999999999999</v>
      </c>
      <c r="R242" s="224">
        <f>Q242*H242</f>
        <v>0.0041999999999999997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196</v>
      </c>
      <c r="AT242" s="226" t="s">
        <v>192</v>
      </c>
      <c r="AU242" s="226" t="s">
        <v>83</v>
      </c>
      <c r="AY242" s="19" t="s">
        <v>190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81</v>
      </c>
      <c r="BK242" s="227">
        <f>ROUND(I242*H242,2)</f>
        <v>0</v>
      </c>
      <c r="BL242" s="19" t="s">
        <v>196</v>
      </c>
      <c r="BM242" s="226" t="s">
        <v>424</v>
      </c>
    </row>
    <row r="243" s="2" customFormat="1">
      <c r="A243" s="40"/>
      <c r="B243" s="41"/>
      <c r="C243" s="42"/>
      <c r="D243" s="228" t="s">
        <v>198</v>
      </c>
      <c r="E243" s="42"/>
      <c r="F243" s="229" t="s">
        <v>425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198</v>
      </c>
      <c r="AU243" s="19" t="s">
        <v>83</v>
      </c>
    </row>
    <row r="244" s="2" customFormat="1">
      <c r="A244" s="40"/>
      <c r="B244" s="41"/>
      <c r="C244" s="42"/>
      <c r="D244" s="233" t="s">
        <v>200</v>
      </c>
      <c r="E244" s="42"/>
      <c r="F244" s="234" t="s">
        <v>426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200</v>
      </c>
      <c r="AU244" s="19" t="s">
        <v>83</v>
      </c>
    </row>
    <row r="245" s="2" customFormat="1" ht="16.5" customHeight="1">
      <c r="A245" s="40"/>
      <c r="B245" s="41"/>
      <c r="C245" s="267" t="s">
        <v>427</v>
      </c>
      <c r="D245" s="267" t="s">
        <v>276</v>
      </c>
      <c r="E245" s="268" t="s">
        <v>428</v>
      </c>
      <c r="F245" s="269" t="s">
        <v>429</v>
      </c>
      <c r="G245" s="270" t="s">
        <v>296</v>
      </c>
      <c r="H245" s="271">
        <v>1</v>
      </c>
      <c r="I245" s="272"/>
      <c r="J245" s="273">
        <f>ROUND(I245*H245,2)</f>
        <v>0</v>
      </c>
      <c r="K245" s="269" t="s">
        <v>195</v>
      </c>
      <c r="L245" s="274"/>
      <c r="M245" s="275" t="s">
        <v>19</v>
      </c>
      <c r="N245" s="276" t="s">
        <v>45</v>
      </c>
      <c r="O245" s="86"/>
      <c r="P245" s="224">
        <f>O245*H245</f>
        <v>0</v>
      </c>
      <c r="Q245" s="224">
        <v>0.010999999999999999</v>
      </c>
      <c r="R245" s="224">
        <f>Q245*H245</f>
        <v>0.010999999999999999</v>
      </c>
      <c r="S245" s="224">
        <v>0</v>
      </c>
      <c r="T245" s="22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6" t="s">
        <v>249</v>
      </c>
      <c r="AT245" s="226" t="s">
        <v>276</v>
      </c>
      <c r="AU245" s="226" t="s">
        <v>83</v>
      </c>
      <c r="AY245" s="19" t="s">
        <v>190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81</v>
      </c>
      <c r="BK245" s="227">
        <f>ROUND(I245*H245,2)</f>
        <v>0</v>
      </c>
      <c r="BL245" s="19" t="s">
        <v>196</v>
      </c>
      <c r="BM245" s="226" t="s">
        <v>430</v>
      </c>
    </row>
    <row r="246" s="2" customFormat="1">
      <c r="A246" s="40"/>
      <c r="B246" s="41"/>
      <c r="C246" s="42"/>
      <c r="D246" s="228" t="s">
        <v>198</v>
      </c>
      <c r="E246" s="42"/>
      <c r="F246" s="229" t="s">
        <v>429</v>
      </c>
      <c r="G246" s="42"/>
      <c r="H246" s="42"/>
      <c r="I246" s="230"/>
      <c r="J246" s="42"/>
      <c r="K246" s="42"/>
      <c r="L246" s="46"/>
      <c r="M246" s="231"/>
      <c r="N246" s="23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198</v>
      </c>
      <c r="AU246" s="19" t="s">
        <v>83</v>
      </c>
    </row>
    <row r="247" s="15" customFormat="1">
      <c r="A247" s="15"/>
      <c r="B247" s="257"/>
      <c r="C247" s="258"/>
      <c r="D247" s="228" t="s">
        <v>202</v>
      </c>
      <c r="E247" s="259" t="s">
        <v>19</v>
      </c>
      <c r="F247" s="260" t="s">
        <v>431</v>
      </c>
      <c r="G247" s="258"/>
      <c r="H247" s="259" t="s">
        <v>19</v>
      </c>
      <c r="I247" s="261"/>
      <c r="J247" s="258"/>
      <c r="K247" s="258"/>
      <c r="L247" s="262"/>
      <c r="M247" s="263"/>
      <c r="N247" s="264"/>
      <c r="O247" s="264"/>
      <c r="P247" s="264"/>
      <c r="Q247" s="264"/>
      <c r="R247" s="264"/>
      <c r="S247" s="264"/>
      <c r="T247" s="26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6" t="s">
        <v>202</v>
      </c>
      <c r="AU247" s="266" t="s">
        <v>83</v>
      </c>
      <c r="AV247" s="15" t="s">
        <v>81</v>
      </c>
      <c r="AW247" s="15" t="s">
        <v>35</v>
      </c>
      <c r="AX247" s="15" t="s">
        <v>74</v>
      </c>
      <c r="AY247" s="266" t="s">
        <v>190</v>
      </c>
    </row>
    <row r="248" s="13" customFormat="1">
      <c r="A248" s="13"/>
      <c r="B248" s="235"/>
      <c r="C248" s="236"/>
      <c r="D248" s="228" t="s">
        <v>202</v>
      </c>
      <c r="E248" s="237" t="s">
        <v>19</v>
      </c>
      <c r="F248" s="238" t="s">
        <v>81</v>
      </c>
      <c r="G248" s="236"/>
      <c r="H248" s="239">
        <v>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202</v>
      </c>
      <c r="AU248" s="245" t="s">
        <v>83</v>
      </c>
      <c r="AV248" s="13" t="s">
        <v>83</v>
      </c>
      <c r="AW248" s="13" t="s">
        <v>35</v>
      </c>
      <c r="AX248" s="13" t="s">
        <v>74</v>
      </c>
      <c r="AY248" s="245" t="s">
        <v>190</v>
      </c>
    </row>
    <row r="249" s="14" customFormat="1">
      <c r="A249" s="14"/>
      <c r="B249" s="246"/>
      <c r="C249" s="247"/>
      <c r="D249" s="228" t="s">
        <v>202</v>
      </c>
      <c r="E249" s="248" t="s">
        <v>19</v>
      </c>
      <c r="F249" s="249" t="s">
        <v>217</v>
      </c>
      <c r="G249" s="247"/>
      <c r="H249" s="250">
        <v>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202</v>
      </c>
      <c r="AU249" s="256" t="s">
        <v>83</v>
      </c>
      <c r="AV249" s="14" t="s">
        <v>196</v>
      </c>
      <c r="AW249" s="14" t="s">
        <v>35</v>
      </c>
      <c r="AX249" s="14" t="s">
        <v>81</v>
      </c>
      <c r="AY249" s="256" t="s">
        <v>190</v>
      </c>
    </row>
    <row r="250" s="2" customFormat="1" ht="16.5" customHeight="1">
      <c r="A250" s="40"/>
      <c r="B250" s="41"/>
      <c r="C250" s="267" t="s">
        <v>432</v>
      </c>
      <c r="D250" s="267" t="s">
        <v>276</v>
      </c>
      <c r="E250" s="268" t="s">
        <v>433</v>
      </c>
      <c r="F250" s="269" t="s">
        <v>434</v>
      </c>
      <c r="G250" s="270" t="s">
        <v>296</v>
      </c>
      <c r="H250" s="271">
        <v>3</v>
      </c>
      <c r="I250" s="272"/>
      <c r="J250" s="273">
        <f>ROUND(I250*H250,2)</f>
        <v>0</v>
      </c>
      <c r="K250" s="269" t="s">
        <v>195</v>
      </c>
      <c r="L250" s="274"/>
      <c r="M250" s="275" t="s">
        <v>19</v>
      </c>
      <c r="N250" s="276" t="s">
        <v>45</v>
      </c>
      <c r="O250" s="86"/>
      <c r="P250" s="224">
        <f>O250*H250</f>
        <v>0</v>
      </c>
      <c r="Q250" s="224">
        <v>0.0035000000000000001</v>
      </c>
      <c r="R250" s="224">
        <f>Q250*H250</f>
        <v>0.010500000000000001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249</v>
      </c>
      <c r="AT250" s="226" t="s">
        <v>276</v>
      </c>
      <c r="AU250" s="226" t="s">
        <v>83</v>
      </c>
      <c r="AY250" s="19" t="s">
        <v>190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81</v>
      </c>
      <c r="BK250" s="227">
        <f>ROUND(I250*H250,2)</f>
        <v>0</v>
      </c>
      <c r="BL250" s="19" t="s">
        <v>196</v>
      </c>
      <c r="BM250" s="226" t="s">
        <v>435</v>
      </c>
    </row>
    <row r="251" s="2" customFormat="1">
      <c r="A251" s="40"/>
      <c r="B251" s="41"/>
      <c r="C251" s="42"/>
      <c r="D251" s="228" t="s">
        <v>198</v>
      </c>
      <c r="E251" s="42"/>
      <c r="F251" s="229" t="s">
        <v>434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198</v>
      </c>
      <c r="AU251" s="19" t="s">
        <v>83</v>
      </c>
    </row>
    <row r="252" s="13" customFormat="1">
      <c r="A252" s="13"/>
      <c r="B252" s="235"/>
      <c r="C252" s="236"/>
      <c r="D252" s="228" t="s">
        <v>202</v>
      </c>
      <c r="E252" s="237" t="s">
        <v>19</v>
      </c>
      <c r="F252" s="238" t="s">
        <v>436</v>
      </c>
      <c r="G252" s="236"/>
      <c r="H252" s="239">
        <v>2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202</v>
      </c>
      <c r="AU252" s="245" t="s">
        <v>83</v>
      </c>
      <c r="AV252" s="13" t="s">
        <v>83</v>
      </c>
      <c r="AW252" s="13" t="s">
        <v>35</v>
      </c>
      <c r="AX252" s="13" t="s">
        <v>74</v>
      </c>
      <c r="AY252" s="245" t="s">
        <v>190</v>
      </c>
    </row>
    <row r="253" s="13" customFormat="1">
      <c r="A253" s="13"/>
      <c r="B253" s="235"/>
      <c r="C253" s="236"/>
      <c r="D253" s="228" t="s">
        <v>202</v>
      </c>
      <c r="E253" s="237" t="s">
        <v>19</v>
      </c>
      <c r="F253" s="238" t="s">
        <v>437</v>
      </c>
      <c r="G253" s="236"/>
      <c r="H253" s="239">
        <v>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202</v>
      </c>
      <c r="AU253" s="245" t="s">
        <v>83</v>
      </c>
      <c r="AV253" s="13" t="s">
        <v>83</v>
      </c>
      <c r="AW253" s="13" t="s">
        <v>35</v>
      </c>
      <c r="AX253" s="13" t="s">
        <v>74</v>
      </c>
      <c r="AY253" s="245" t="s">
        <v>190</v>
      </c>
    </row>
    <row r="254" s="14" customFormat="1">
      <c r="A254" s="14"/>
      <c r="B254" s="246"/>
      <c r="C254" s="247"/>
      <c r="D254" s="228" t="s">
        <v>202</v>
      </c>
      <c r="E254" s="248" t="s">
        <v>19</v>
      </c>
      <c r="F254" s="249" t="s">
        <v>217</v>
      </c>
      <c r="G254" s="247"/>
      <c r="H254" s="250">
        <v>3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202</v>
      </c>
      <c r="AU254" s="256" t="s">
        <v>83</v>
      </c>
      <c r="AV254" s="14" t="s">
        <v>196</v>
      </c>
      <c r="AW254" s="14" t="s">
        <v>35</v>
      </c>
      <c r="AX254" s="14" t="s">
        <v>81</v>
      </c>
      <c r="AY254" s="256" t="s">
        <v>190</v>
      </c>
    </row>
    <row r="255" s="2" customFormat="1" ht="16.5" customHeight="1">
      <c r="A255" s="40"/>
      <c r="B255" s="41"/>
      <c r="C255" s="267" t="s">
        <v>438</v>
      </c>
      <c r="D255" s="267" t="s">
        <v>276</v>
      </c>
      <c r="E255" s="268" t="s">
        <v>439</v>
      </c>
      <c r="F255" s="269" t="s">
        <v>440</v>
      </c>
      <c r="G255" s="270" t="s">
        <v>296</v>
      </c>
      <c r="H255" s="271">
        <v>1</v>
      </c>
      <c r="I255" s="272"/>
      <c r="J255" s="273">
        <f>ROUND(I255*H255,2)</f>
        <v>0</v>
      </c>
      <c r="K255" s="269" t="s">
        <v>195</v>
      </c>
      <c r="L255" s="274"/>
      <c r="M255" s="275" t="s">
        <v>19</v>
      </c>
      <c r="N255" s="276" t="s">
        <v>45</v>
      </c>
      <c r="O255" s="86"/>
      <c r="P255" s="224">
        <f>O255*H255</f>
        <v>0</v>
      </c>
      <c r="Q255" s="224">
        <v>0.0040000000000000001</v>
      </c>
      <c r="R255" s="224">
        <f>Q255*H255</f>
        <v>0.0040000000000000001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249</v>
      </c>
      <c r="AT255" s="226" t="s">
        <v>276</v>
      </c>
      <c r="AU255" s="226" t="s">
        <v>83</v>
      </c>
      <c r="AY255" s="19" t="s">
        <v>190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9" t="s">
        <v>81</v>
      </c>
      <c r="BK255" s="227">
        <f>ROUND(I255*H255,2)</f>
        <v>0</v>
      </c>
      <c r="BL255" s="19" t="s">
        <v>196</v>
      </c>
      <c r="BM255" s="226" t="s">
        <v>441</v>
      </c>
    </row>
    <row r="256" s="2" customFormat="1">
      <c r="A256" s="40"/>
      <c r="B256" s="41"/>
      <c r="C256" s="42"/>
      <c r="D256" s="228" t="s">
        <v>198</v>
      </c>
      <c r="E256" s="42"/>
      <c r="F256" s="229" t="s">
        <v>440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198</v>
      </c>
      <c r="AU256" s="19" t="s">
        <v>83</v>
      </c>
    </row>
    <row r="257" s="15" customFormat="1">
      <c r="A257" s="15"/>
      <c r="B257" s="257"/>
      <c r="C257" s="258"/>
      <c r="D257" s="228" t="s">
        <v>202</v>
      </c>
      <c r="E257" s="259" t="s">
        <v>19</v>
      </c>
      <c r="F257" s="260" t="s">
        <v>442</v>
      </c>
      <c r="G257" s="258"/>
      <c r="H257" s="259" t="s">
        <v>19</v>
      </c>
      <c r="I257" s="261"/>
      <c r="J257" s="258"/>
      <c r="K257" s="258"/>
      <c r="L257" s="262"/>
      <c r="M257" s="263"/>
      <c r="N257" s="264"/>
      <c r="O257" s="264"/>
      <c r="P257" s="264"/>
      <c r="Q257" s="264"/>
      <c r="R257" s="264"/>
      <c r="S257" s="264"/>
      <c r="T257" s="26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6" t="s">
        <v>202</v>
      </c>
      <c r="AU257" s="266" t="s">
        <v>83</v>
      </c>
      <c r="AV257" s="15" t="s">
        <v>81</v>
      </c>
      <c r="AW257" s="15" t="s">
        <v>35</v>
      </c>
      <c r="AX257" s="15" t="s">
        <v>74</v>
      </c>
      <c r="AY257" s="266" t="s">
        <v>190</v>
      </c>
    </row>
    <row r="258" s="13" customFormat="1">
      <c r="A258" s="13"/>
      <c r="B258" s="235"/>
      <c r="C258" s="236"/>
      <c r="D258" s="228" t="s">
        <v>202</v>
      </c>
      <c r="E258" s="237" t="s">
        <v>19</v>
      </c>
      <c r="F258" s="238" t="s">
        <v>81</v>
      </c>
      <c r="G258" s="236"/>
      <c r="H258" s="239">
        <v>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202</v>
      </c>
      <c r="AU258" s="245" t="s">
        <v>83</v>
      </c>
      <c r="AV258" s="13" t="s">
        <v>83</v>
      </c>
      <c r="AW258" s="13" t="s">
        <v>35</v>
      </c>
      <c r="AX258" s="13" t="s">
        <v>81</v>
      </c>
      <c r="AY258" s="245" t="s">
        <v>190</v>
      </c>
    </row>
    <row r="259" s="2" customFormat="1" ht="16.5" customHeight="1">
      <c r="A259" s="40"/>
      <c r="B259" s="41"/>
      <c r="C259" s="267" t="s">
        <v>443</v>
      </c>
      <c r="D259" s="267" t="s">
        <v>276</v>
      </c>
      <c r="E259" s="268" t="s">
        <v>444</v>
      </c>
      <c r="F259" s="269" t="s">
        <v>445</v>
      </c>
      <c r="G259" s="270" t="s">
        <v>296</v>
      </c>
      <c r="H259" s="271">
        <v>1</v>
      </c>
      <c r="I259" s="272"/>
      <c r="J259" s="273">
        <f>ROUND(I259*H259,2)</f>
        <v>0</v>
      </c>
      <c r="K259" s="269" t="s">
        <v>195</v>
      </c>
      <c r="L259" s="274"/>
      <c r="M259" s="275" t="s">
        <v>19</v>
      </c>
      <c r="N259" s="276" t="s">
        <v>45</v>
      </c>
      <c r="O259" s="86"/>
      <c r="P259" s="224">
        <f>O259*H259</f>
        <v>0</v>
      </c>
      <c r="Q259" s="224">
        <v>0.0077000000000000002</v>
      </c>
      <c r="R259" s="224">
        <f>Q259*H259</f>
        <v>0.0077000000000000002</v>
      </c>
      <c r="S259" s="224">
        <v>0</v>
      </c>
      <c r="T259" s="225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6" t="s">
        <v>249</v>
      </c>
      <c r="AT259" s="226" t="s">
        <v>276</v>
      </c>
      <c r="AU259" s="226" t="s">
        <v>83</v>
      </c>
      <c r="AY259" s="19" t="s">
        <v>190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9" t="s">
        <v>81</v>
      </c>
      <c r="BK259" s="227">
        <f>ROUND(I259*H259,2)</f>
        <v>0</v>
      </c>
      <c r="BL259" s="19" t="s">
        <v>196</v>
      </c>
      <c r="BM259" s="226" t="s">
        <v>446</v>
      </c>
    </row>
    <row r="260" s="2" customFormat="1">
      <c r="A260" s="40"/>
      <c r="B260" s="41"/>
      <c r="C260" s="42"/>
      <c r="D260" s="228" t="s">
        <v>198</v>
      </c>
      <c r="E260" s="42"/>
      <c r="F260" s="229" t="s">
        <v>445</v>
      </c>
      <c r="G260" s="42"/>
      <c r="H260" s="42"/>
      <c r="I260" s="230"/>
      <c r="J260" s="42"/>
      <c r="K260" s="42"/>
      <c r="L260" s="46"/>
      <c r="M260" s="231"/>
      <c r="N260" s="23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198</v>
      </c>
      <c r="AU260" s="19" t="s">
        <v>83</v>
      </c>
    </row>
    <row r="261" s="13" customFormat="1">
      <c r="A261" s="13"/>
      <c r="B261" s="235"/>
      <c r="C261" s="236"/>
      <c r="D261" s="228" t="s">
        <v>202</v>
      </c>
      <c r="E261" s="237" t="s">
        <v>19</v>
      </c>
      <c r="F261" s="238" t="s">
        <v>81</v>
      </c>
      <c r="G261" s="236"/>
      <c r="H261" s="239">
        <v>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202</v>
      </c>
      <c r="AU261" s="245" t="s">
        <v>83</v>
      </c>
      <c r="AV261" s="13" t="s">
        <v>83</v>
      </c>
      <c r="AW261" s="13" t="s">
        <v>35</v>
      </c>
      <c r="AX261" s="13" t="s">
        <v>81</v>
      </c>
      <c r="AY261" s="245" t="s">
        <v>190</v>
      </c>
    </row>
    <row r="262" s="2" customFormat="1" ht="16.5" customHeight="1">
      <c r="A262" s="40"/>
      <c r="B262" s="41"/>
      <c r="C262" s="215" t="s">
        <v>447</v>
      </c>
      <c r="D262" s="215" t="s">
        <v>192</v>
      </c>
      <c r="E262" s="216" t="s">
        <v>448</v>
      </c>
      <c r="F262" s="217" t="s">
        <v>449</v>
      </c>
      <c r="G262" s="218" t="s">
        <v>296</v>
      </c>
      <c r="H262" s="219">
        <v>6</v>
      </c>
      <c r="I262" s="220"/>
      <c r="J262" s="221">
        <f>ROUND(I262*H262,2)</f>
        <v>0</v>
      </c>
      <c r="K262" s="217" t="s">
        <v>195</v>
      </c>
      <c r="L262" s="46"/>
      <c r="M262" s="222" t="s">
        <v>19</v>
      </c>
      <c r="N262" s="223" t="s">
        <v>45</v>
      </c>
      <c r="O262" s="86"/>
      <c r="P262" s="224">
        <f>O262*H262</f>
        <v>0</v>
      </c>
      <c r="Q262" s="224">
        <v>0.10940999999999999</v>
      </c>
      <c r="R262" s="224">
        <f>Q262*H262</f>
        <v>0.65645999999999993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196</v>
      </c>
      <c r="AT262" s="226" t="s">
        <v>192</v>
      </c>
      <c r="AU262" s="226" t="s">
        <v>83</v>
      </c>
      <c r="AY262" s="19" t="s">
        <v>190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81</v>
      </c>
      <c r="BK262" s="227">
        <f>ROUND(I262*H262,2)</f>
        <v>0</v>
      </c>
      <c r="BL262" s="19" t="s">
        <v>196</v>
      </c>
      <c r="BM262" s="226" t="s">
        <v>450</v>
      </c>
    </row>
    <row r="263" s="2" customFormat="1">
      <c r="A263" s="40"/>
      <c r="B263" s="41"/>
      <c r="C263" s="42"/>
      <c r="D263" s="228" t="s">
        <v>198</v>
      </c>
      <c r="E263" s="42"/>
      <c r="F263" s="229" t="s">
        <v>451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198</v>
      </c>
      <c r="AU263" s="19" t="s">
        <v>83</v>
      </c>
    </row>
    <row r="264" s="2" customFormat="1">
      <c r="A264" s="40"/>
      <c r="B264" s="41"/>
      <c r="C264" s="42"/>
      <c r="D264" s="233" t="s">
        <v>200</v>
      </c>
      <c r="E264" s="42"/>
      <c r="F264" s="234" t="s">
        <v>452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200</v>
      </c>
      <c r="AU264" s="19" t="s">
        <v>83</v>
      </c>
    </row>
    <row r="265" s="2" customFormat="1" ht="16.5" customHeight="1">
      <c r="A265" s="40"/>
      <c r="B265" s="41"/>
      <c r="C265" s="267" t="s">
        <v>453</v>
      </c>
      <c r="D265" s="267" t="s">
        <v>276</v>
      </c>
      <c r="E265" s="268" t="s">
        <v>454</v>
      </c>
      <c r="F265" s="269" t="s">
        <v>455</v>
      </c>
      <c r="G265" s="270" t="s">
        <v>296</v>
      </c>
      <c r="H265" s="271">
        <v>6</v>
      </c>
      <c r="I265" s="272"/>
      <c r="J265" s="273">
        <f>ROUND(I265*H265,2)</f>
        <v>0</v>
      </c>
      <c r="K265" s="269" t="s">
        <v>195</v>
      </c>
      <c r="L265" s="274"/>
      <c r="M265" s="275" t="s">
        <v>19</v>
      </c>
      <c r="N265" s="276" t="s">
        <v>45</v>
      </c>
      <c r="O265" s="86"/>
      <c r="P265" s="224">
        <f>O265*H265</f>
        <v>0</v>
      </c>
      <c r="Q265" s="224">
        <v>0.0025000000000000001</v>
      </c>
      <c r="R265" s="224">
        <f>Q265*H265</f>
        <v>0.014999999999999999</v>
      </c>
      <c r="S265" s="224">
        <v>0</v>
      </c>
      <c r="T265" s="22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249</v>
      </c>
      <c r="AT265" s="226" t="s">
        <v>276</v>
      </c>
      <c r="AU265" s="226" t="s">
        <v>83</v>
      </c>
      <c r="AY265" s="19" t="s">
        <v>190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9" t="s">
        <v>81</v>
      </c>
      <c r="BK265" s="227">
        <f>ROUND(I265*H265,2)</f>
        <v>0</v>
      </c>
      <c r="BL265" s="19" t="s">
        <v>196</v>
      </c>
      <c r="BM265" s="226" t="s">
        <v>456</v>
      </c>
    </row>
    <row r="266" s="2" customFormat="1">
      <c r="A266" s="40"/>
      <c r="B266" s="41"/>
      <c r="C266" s="42"/>
      <c r="D266" s="228" t="s">
        <v>198</v>
      </c>
      <c r="E266" s="42"/>
      <c r="F266" s="229" t="s">
        <v>455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198</v>
      </c>
      <c r="AU266" s="19" t="s">
        <v>83</v>
      </c>
    </row>
    <row r="267" s="2" customFormat="1" ht="16.5" customHeight="1">
      <c r="A267" s="40"/>
      <c r="B267" s="41"/>
      <c r="C267" s="215" t="s">
        <v>457</v>
      </c>
      <c r="D267" s="215" t="s">
        <v>192</v>
      </c>
      <c r="E267" s="216" t="s">
        <v>458</v>
      </c>
      <c r="F267" s="217" t="s">
        <v>459</v>
      </c>
      <c r="G267" s="218" t="s">
        <v>296</v>
      </c>
      <c r="H267" s="219">
        <v>2</v>
      </c>
      <c r="I267" s="220"/>
      <c r="J267" s="221">
        <f>ROUND(I267*H267,2)</f>
        <v>0</v>
      </c>
      <c r="K267" s="217" t="s">
        <v>195</v>
      </c>
      <c r="L267" s="46"/>
      <c r="M267" s="222" t="s">
        <v>19</v>
      </c>
      <c r="N267" s="223" t="s">
        <v>45</v>
      </c>
      <c r="O267" s="86"/>
      <c r="P267" s="224">
        <f>O267*H267</f>
        <v>0</v>
      </c>
      <c r="Q267" s="224">
        <v>0.001575</v>
      </c>
      <c r="R267" s="224">
        <f>Q267*H267</f>
        <v>0.00315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196</v>
      </c>
      <c r="AT267" s="226" t="s">
        <v>192</v>
      </c>
      <c r="AU267" s="226" t="s">
        <v>83</v>
      </c>
      <c r="AY267" s="19" t="s">
        <v>190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81</v>
      </c>
      <c r="BK267" s="227">
        <f>ROUND(I267*H267,2)</f>
        <v>0</v>
      </c>
      <c r="BL267" s="19" t="s">
        <v>196</v>
      </c>
      <c r="BM267" s="226" t="s">
        <v>460</v>
      </c>
    </row>
    <row r="268" s="2" customFormat="1">
      <c r="A268" s="40"/>
      <c r="B268" s="41"/>
      <c r="C268" s="42"/>
      <c r="D268" s="228" t="s">
        <v>198</v>
      </c>
      <c r="E268" s="42"/>
      <c r="F268" s="229" t="s">
        <v>461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198</v>
      </c>
      <c r="AU268" s="19" t="s">
        <v>83</v>
      </c>
    </row>
    <row r="269" s="2" customFormat="1">
      <c r="A269" s="40"/>
      <c r="B269" s="41"/>
      <c r="C269" s="42"/>
      <c r="D269" s="233" t="s">
        <v>200</v>
      </c>
      <c r="E269" s="42"/>
      <c r="F269" s="234" t="s">
        <v>462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200</v>
      </c>
      <c r="AU269" s="19" t="s">
        <v>83</v>
      </c>
    </row>
    <row r="270" s="15" customFormat="1">
      <c r="A270" s="15"/>
      <c r="B270" s="257"/>
      <c r="C270" s="258"/>
      <c r="D270" s="228" t="s">
        <v>202</v>
      </c>
      <c r="E270" s="259" t="s">
        <v>19</v>
      </c>
      <c r="F270" s="260" t="s">
        <v>463</v>
      </c>
      <c r="G270" s="258"/>
      <c r="H270" s="259" t="s">
        <v>19</v>
      </c>
      <c r="I270" s="261"/>
      <c r="J270" s="258"/>
      <c r="K270" s="258"/>
      <c r="L270" s="262"/>
      <c r="M270" s="263"/>
      <c r="N270" s="264"/>
      <c r="O270" s="264"/>
      <c r="P270" s="264"/>
      <c r="Q270" s="264"/>
      <c r="R270" s="264"/>
      <c r="S270" s="264"/>
      <c r="T270" s="26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6" t="s">
        <v>202</v>
      </c>
      <c r="AU270" s="266" t="s">
        <v>83</v>
      </c>
      <c r="AV270" s="15" t="s">
        <v>81</v>
      </c>
      <c r="AW270" s="15" t="s">
        <v>35</v>
      </c>
      <c r="AX270" s="15" t="s">
        <v>74</v>
      </c>
      <c r="AY270" s="266" t="s">
        <v>190</v>
      </c>
    </row>
    <row r="271" s="13" customFormat="1">
      <c r="A271" s="13"/>
      <c r="B271" s="235"/>
      <c r="C271" s="236"/>
      <c r="D271" s="228" t="s">
        <v>202</v>
      </c>
      <c r="E271" s="237" t="s">
        <v>19</v>
      </c>
      <c r="F271" s="238" t="s">
        <v>83</v>
      </c>
      <c r="G271" s="236"/>
      <c r="H271" s="239">
        <v>2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202</v>
      </c>
      <c r="AU271" s="245" t="s">
        <v>83</v>
      </c>
      <c r="AV271" s="13" t="s">
        <v>83</v>
      </c>
      <c r="AW271" s="13" t="s">
        <v>35</v>
      </c>
      <c r="AX271" s="13" t="s">
        <v>74</v>
      </c>
      <c r="AY271" s="245" t="s">
        <v>190</v>
      </c>
    </row>
    <row r="272" s="14" customFormat="1">
      <c r="A272" s="14"/>
      <c r="B272" s="246"/>
      <c r="C272" s="247"/>
      <c r="D272" s="228" t="s">
        <v>202</v>
      </c>
      <c r="E272" s="248" t="s">
        <v>19</v>
      </c>
      <c r="F272" s="249" t="s">
        <v>217</v>
      </c>
      <c r="G272" s="247"/>
      <c r="H272" s="250">
        <v>2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202</v>
      </c>
      <c r="AU272" s="256" t="s">
        <v>83</v>
      </c>
      <c r="AV272" s="14" t="s">
        <v>196</v>
      </c>
      <c r="AW272" s="14" t="s">
        <v>35</v>
      </c>
      <c r="AX272" s="14" t="s">
        <v>81</v>
      </c>
      <c r="AY272" s="256" t="s">
        <v>190</v>
      </c>
    </row>
    <row r="273" s="2" customFormat="1" ht="16.5" customHeight="1">
      <c r="A273" s="40"/>
      <c r="B273" s="41"/>
      <c r="C273" s="215" t="s">
        <v>464</v>
      </c>
      <c r="D273" s="215" t="s">
        <v>192</v>
      </c>
      <c r="E273" s="216" t="s">
        <v>465</v>
      </c>
      <c r="F273" s="217" t="s">
        <v>466</v>
      </c>
      <c r="G273" s="218" t="s">
        <v>110</v>
      </c>
      <c r="H273" s="219">
        <v>20</v>
      </c>
      <c r="I273" s="220"/>
      <c r="J273" s="221">
        <f>ROUND(I273*H273,2)</f>
        <v>0</v>
      </c>
      <c r="K273" s="217" t="s">
        <v>195</v>
      </c>
      <c r="L273" s="46"/>
      <c r="M273" s="222" t="s">
        <v>19</v>
      </c>
      <c r="N273" s="223" t="s">
        <v>45</v>
      </c>
      <c r="O273" s="86"/>
      <c r="P273" s="224">
        <f>O273*H273</f>
        <v>0</v>
      </c>
      <c r="Q273" s="224">
        <v>3.6000000000000001E-05</v>
      </c>
      <c r="R273" s="224">
        <f>Q273*H273</f>
        <v>0.00072000000000000005</v>
      </c>
      <c r="S273" s="224">
        <v>0</v>
      </c>
      <c r="T273" s="225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6" t="s">
        <v>196</v>
      </c>
      <c r="AT273" s="226" t="s">
        <v>192</v>
      </c>
      <c r="AU273" s="226" t="s">
        <v>83</v>
      </c>
      <c r="AY273" s="19" t="s">
        <v>190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9" t="s">
        <v>81</v>
      </c>
      <c r="BK273" s="227">
        <f>ROUND(I273*H273,2)</f>
        <v>0</v>
      </c>
      <c r="BL273" s="19" t="s">
        <v>196</v>
      </c>
      <c r="BM273" s="226" t="s">
        <v>467</v>
      </c>
    </row>
    <row r="274" s="2" customFormat="1">
      <c r="A274" s="40"/>
      <c r="B274" s="41"/>
      <c r="C274" s="42"/>
      <c r="D274" s="228" t="s">
        <v>198</v>
      </c>
      <c r="E274" s="42"/>
      <c r="F274" s="229" t="s">
        <v>468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198</v>
      </c>
      <c r="AU274" s="19" t="s">
        <v>83</v>
      </c>
    </row>
    <row r="275" s="2" customFormat="1">
      <c r="A275" s="40"/>
      <c r="B275" s="41"/>
      <c r="C275" s="42"/>
      <c r="D275" s="233" t="s">
        <v>200</v>
      </c>
      <c r="E275" s="42"/>
      <c r="F275" s="234" t="s">
        <v>469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200</v>
      </c>
      <c r="AU275" s="19" t="s">
        <v>83</v>
      </c>
    </row>
    <row r="276" s="13" customFormat="1">
      <c r="A276" s="13"/>
      <c r="B276" s="235"/>
      <c r="C276" s="236"/>
      <c r="D276" s="228" t="s">
        <v>202</v>
      </c>
      <c r="E276" s="237" t="s">
        <v>19</v>
      </c>
      <c r="F276" s="238" t="s">
        <v>470</v>
      </c>
      <c r="G276" s="236"/>
      <c r="H276" s="239">
        <v>20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202</v>
      </c>
      <c r="AU276" s="245" t="s">
        <v>83</v>
      </c>
      <c r="AV276" s="13" t="s">
        <v>83</v>
      </c>
      <c r="AW276" s="13" t="s">
        <v>35</v>
      </c>
      <c r="AX276" s="13" t="s">
        <v>81</v>
      </c>
      <c r="AY276" s="245" t="s">
        <v>190</v>
      </c>
    </row>
    <row r="277" s="2" customFormat="1" ht="16.5" customHeight="1">
      <c r="A277" s="40"/>
      <c r="B277" s="41"/>
      <c r="C277" s="215" t="s">
        <v>471</v>
      </c>
      <c r="D277" s="215" t="s">
        <v>192</v>
      </c>
      <c r="E277" s="216" t="s">
        <v>472</v>
      </c>
      <c r="F277" s="217" t="s">
        <v>473</v>
      </c>
      <c r="G277" s="218" t="s">
        <v>110</v>
      </c>
      <c r="H277" s="219">
        <v>15.9</v>
      </c>
      <c r="I277" s="220"/>
      <c r="J277" s="221">
        <f>ROUND(I277*H277,2)</f>
        <v>0</v>
      </c>
      <c r="K277" s="217" t="s">
        <v>195</v>
      </c>
      <c r="L277" s="46"/>
      <c r="M277" s="222" t="s">
        <v>19</v>
      </c>
      <c r="N277" s="223" t="s">
        <v>45</v>
      </c>
      <c r="O277" s="86"/>
      <c r="P277" s="224">
        <f>O277*H277</f>
        <v>0</v>
      </c>
      <c r="Q277" s="224">
        <v>5.0000000000000002E-05</v>
      </c>
      <c r="R277" s="224">
        <f>Q277*H277</f>
        <v>0.00079500000000000003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196</v>
      </c>
      <c r="AT277" s="226" t="s">
        <v>192</v>
      </c>
      <c r="AU277" s="226" t="s">
        <v>83</v>
      </c>
      <c r="AY277" s="19" t="s">
        <v>190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81</v>
      </c>
      <c r="BK277" s="227">
        <f>ROUND(I277*H277,2)</f>
        <v>0</v>
      </c>
      <c r="BL277" s="19" t="s">
        <v>196</v>
      </c>
      <c r="BM277" s="226" t="s">
        <v>474</v>
      </c>
    </row>
    <row r="278" s="2" customFormat="1">
      <c r="A278" s="40"/>
      <c r="B278" s="41"/>
      <c r="C278" s="42"/>
      <c r="D278" s="228" t="s">
        <v>198</v>
      </c>
      <c r="E278" s="42"/>
      <c r="F278" s="229" t="s">
        <v>475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198</v>
      </c>
      <c r="AU278" s="19" t="s">
        <v>83</v>
      </c>
    </row>
    <row r="279" s="2" customFormat="1">
      <c r="A279" s="40"/>
      <c r="B279" s="41"/>
      <c r="C279" s="42"/>
      <c r="D279" s="233" t="s">
        <v>200</v>
      </c>
      <c r="E279" s="42"/>
      <c r="F279" s="234" t="s">
        <v>476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200</v>
      </c>
      <c r="AU279" s="19" t="s">
        <v>83</v>
      </c>
    </row>
    <row r="280" s="13" customFormat="1">
      <c r="A280" s="13"/>
      <c r="B280" s="235"/>
      <c r="C280" s="236"/>
      <c r="D280" s="228" t="s">
        <v>202</v>
      </c>
      <c r="E280" s="237" t="s">
        <v>19</v>
      </c>
      <c r="F280" s="238" t="s">
        <v>477</v>
      </c>
      <c r="G280" s="236"/>
      <c r="H280" s="239">
        <v>15.9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202</v>
      </c>
      <c r="AU280" s="245" t="s">
        <v>83</v>
      </c>
      <c r="AV280" s="13" t="s">
        <v>83</v>
      </c>
      <c r="AW280" s="13" t="s">
        <v>35</v>
      </c>
      <c r="AX280" s="13" t="s">
        <v>81</v>
      </c>
      <c r="AY280" s="245" t="s">
        <v>190</v>
      </c>
    </row>
    <row r="281" s="2" customFormat="1" ht="16.5" customHeight="1">
      <c r="A281" s="40"/>
      <c r="B281" s="41"/>
      <c r="C281" s="215" t="s">
        <v>478</v>
      </c>
      <c r="D281" s="215" t="s">
        <v>192</v>
      </c>
      <c r="E281" s="216" t="s">
        <v>479</v>
      </c>
      <c r="F281" s="217" t="s">
        <v>480</v>
      </c>
      <c r="G281" s="218" t="s">
        <v>110</v>
      </c>
      <c r="H281" s="219">
        <v>837</v>
      </c>
      <c r="I281" s="220"/>
      <c r="J281" s="221">
        <f>ROUND(I281*H281,2)</f>
        <v>0</v>
      </c>
      <c r="K281" s="217" t="s">
        <v>195</v>
      </c>
      <c r="L281" s="46"/>
      <c r="M281" s="222" t="s">
        <v>19</v>
      </c>
      <c r="N281" s="223" t="s">
        <v>45</v>
      </c>
      <c r="O281" s="86"/>
      <c r="P281" s="224">
        <f>O281*H281</f>
        <v>0</v>
      </c>
      <c r="Q281" s="224">
        <v>0.15539952000000001</v>
      </c>
      <c r="R281" s="224">
        <f>Q281*H281</f>
        <v>130.06939824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196</v>
      </c>
      <c r="AT281" s="226" t="s">
        <v>192</v>
      </c>
      <c r="AU281" s="226" t="s">
        <v>83</v>
      </c>
      <c r="AY281" s="19" t="s">
        <v>190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9" t="s">
        <v>81</v>
      </c>
      <c r="BK281" s="227">
        <f>ROUND(I281*H281,2)</f>
        <v>0</v>
      </c>
      <c r="BL281" s="19" t="s">
        <v>196</v>
      </c>
      <c r="BM281" s="226" t="s">
        <v>481</v>
      </c>
    </row>
    <row r="282" s="2" customFormat="1">
      <c r="A282" s="40"/>
      <c r="B282" s="41"/>
      <c r="C282" s="42"/>
      <c r="D282" s="228" t="s">
        <v>198</v>
      </c>
      <c r="E282" s="42"/>
      <c r="F282" s="229" t="s">
        <v>482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198</v>
      </c>
      <c r="AU282" s="19" t="s">
        <v>83</v>
      </c>
    </row>
    <row r="283" s="2" customFormat="1">
      <c r="A283" s="40"/>
      <c r="B283" s="41"/>
      <c r="C283" s="42"/>
      <c r="D283" s="233" t="s">
        <v>200</v>
      </c>
      <c r="E283" s="42"/>
      <c r="F283" s="234" t="s">
        <v>483</v>
      </c>
      <c r="G283" s="42"/>
      <c r="H283" s="42"/>
      <c r="I283" s="230"/>
      <c r="J283" s="42"/>
      <c r="K283" s="42"/>
      <c r="L283" s="46"/>
      <c r="M283" s="231"/>
      <c r="N283" s="232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200</v>
      </c>
      <c r="AU283" s="19" t="s">
        <v>83</v>
      </c>
    </row>
    <row r="284" s="13" customFormat="1">
      <c r="A284" s="13"/>
      <c r="B284" s="235"/>
      <c r="C284" s="236"/>
      <c r="D284" s="228" t="s">
        <v>202</v>
      </c>
      <c r="E284" s="237" t="s">
        <v>19</v>
      </c>
      <c r="F284" s="238" t="s">
        <v>484</v>
      </c>
      <c r="G284" s="236"/>
      <c r="H284" s="239">
        <v>817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202</v>
      </c>
      <c r="AU284" s="245" t="s">
        <v>83</v>
      </c>
      <c r="AV284" s="13" t="s">
        <v>83</v>
      </c>
      <c r="AW284" s="13" t="s">
        <v>35</v>
      </c>
      <c r="AX284" s="13" t="s">
        <v>74</v>
      </c>
      <c r="AY284" s="245" t="s">
        <v>190</v>
      </c>
    </row>
    <row r="285" s="13" customFormat="1">
      <c r="A285" s="13"/>
      <c r="B285" s="235"/>
      <c r="C285" s="236"/>
      <c r="D285" s="228" t="s">
        <v>202</v>
      </c>
      <c r="E285" s="237" t="s">
        <v>19</v>
      </c>
      <c r="F285" s="238" t="s">
        <v>326</v>
      </c>
      <c r="G285" s="236"/>
      <c r="H285" s="239">
        <v>20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202</v>
      </c>
      <c r="AU285" s="245" t="s">
        <v>83</v>
      </c>
      <c r="AV285" s="13" t="s">
        <v>83</v>
      </c>
      <c r="AW285" s="13" t="s">
        <v>35</v>
      </c>
      <c r="AX285" s="13" t="s">
        <v>74</v>
      </c>
      <c r="AY285" s="245" t="s">
        <v>190</v>
      </c>
    </row>
    <row r="286" s="14" customFormat="1">
      <c r="A286" s="14"/>
      <c r="B286" s="246"/>
      <c r="C286" s="247"/>
      <c r="D286" s="228" t="s">
        <v>202</v>
      </c>
      <c r="E286" s="248" t="s">
        <v>19</v>
      </c>
      <c r="F286" s="249" t="s">
        <v>217</v>
      </c>
      <c r="G286" s="247"/>
      <c r="H286" s="250">
        <v>837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202</v>
      </c>
      <c r="AU286" s="256" t="s">
        <v>83</v>
      </c>
      <c r="AV286" s="14" t="s">
        <v>196</v>
      </c>
      <c r="AW286" s="14" t="s">
        <v>35</v>
      </c>
      <c r="AX286" s="14" t="s">
        <v>81</v>
      </c>
      <c r="AY286" s="256" t="s">
        <v>190</v>
      </c>
    </row>
    <row r="287" s="2" customFormat="1" ht="16.5" customHeight="1">
      <c r="A287" s="40"/>
      <c r="B287" s="41"/>
      <c r="C287" s="267" t="s">
        <v>485</v>
      </c>
      <c r="D287" s="267" t="s">
        <v>276</v>
      </c>
      <c r="E287" s="268" t="s">
        <v>486</v>
      </c>
      <c r="F287" s="269" t="s">
        <v>487</v>
      </c>
      <c r="G287" s="270" t="s">
        <v>110</v>
      </c>
      <c r="H287" s="271">
        <v>226.63900000000001</v>
      </c>
      <c r="I287" s="272"/>
      <c r="J287" s="273">
        <f>ROUND(I287*H287,2)</f>
        <v>0</v>
      </c>
      <c r="K287" s="269" t="s">
        <v>195</v>
      </c>
      <c r="L287" s="274"/>
      <c r="M287" s="275" t="s">
        <v>19</v>
      </c>
      <c r="N287" s="276" t="s">
        <v>45</v>
      </c>
      <c r="O287" s="86"/>
      <c r="P287" s="224">
        <f>O287*H287</f>
        <v>0</v>
      </c>
      <c r="Q287" s="224">
        <v>0.080000000000000002</v>
      </c>
      <c r="R287" s="224">
        <f>Q287*H287</f>
        <v>18.131120000000003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249</v>
      </c>
      <c r="AT287" s="226" t="s">
        <v>276</v>
      </c>
      <c r="AU287" s="226" t="s">
        <v>83</v>
      </c>
      <c r="AY287" s="19" t="s">
        <v>190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81</v>
      </c>
      <c r="BK287" s="227">
        <f>ROUND(I287*H287,2)</f>
        <v>0</v>
      </c>
      <c r="BL287" s="19" t="s">
        <v>196</v>
      </c>
      <c r="BM287" s="226" t="s">
        <v>488</v>
      </c>
    </row>
    <row r="288" s="2" customFormat="1">
      <c r="A288" s="40"/>
      <c r="B288" s="41"/>
      <c r="C288" s="42"/>
      <c r="D288" s="228" t="s">
        <v>198</v>
      </c>
      <c r="E288" s="42"/>
      <c r="F288" s="229" t="s">
        <v>487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198</v>
      </c>
      <c r="AU288" s="19" t="s">
        <v>83</v>
      </c>
    </row>
    <row r="289" s="13" customFormat="1">
      <c r="A289" s="13"/>
      <c r="B289" s="235"/>
      <c r="C289" s="236"/>
      <c r="D289" s="228" t="s">
        <v>202</v>
      </c>
      <c r="E289" s="236"/>
      <c r="F289" s="238" t="s">
        <v>489</v>
      </c>
      <c r="G289" s="236"/>
      <c r="H289" s="239">
        <v>226.63900000000001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202</v>
      </c>
      <c r="AU289" s="245" t="s">
        <v>83</v>
      </c>
      <c r="AV289" s="13" t="s">
        <v>83</v>
      </c>
      <c r="AW289" s="13" t="s">
        <v>4</v>
      </c>
      <c r="AX289" s="13" t="s">
        <v>81</v>
      </c>
      <c r="AY289" s="245" t="s">
        <v>190</v>
      </c>
    </row>
    <row r="290" s="2" customFormat="1" ht="16.5" customHeight="1">
      <c r="A290" s="40"/>
      <c r="B290" s="41"/>
      <c r="C290" s="267" t="s">
        <v>490</v>
      </c>
      <c r="D290" s="267" t="s">
        <v>276</v>
      </c>
      <c r="E290" s="268" t="s">
        <v>491</v>
      </c>
      <c r="F290" s="269" t="s">
        <v>492</v>
      </c>
      <c r="G290" s="270" t="s">
        <v>110</v>
      </c>
      <c r="H290" s="271">
        <v>50.856000000000002</v>
      </c>
      <c r="I290" s="272"/>
      <c r="J290" s="273">
        <f>ROUND(I290*H290,2)</f>
        <v>0</v>
      </c>
      <c r="K290" s="269" t="s">
        <v>195</v>
      </c>
      <c r="L290" s="274"/>
      <c r="M290" s="275" t="s">
        <v>19</v>
      </c>
      <c r="N290" s="276" t="s">
        <v>45</v>
      </c>
      <c r="O290" s="86"/>
      <c r="P290" s="224">
        <f>O290*H290</f>
        <v>0</v>
      </c>
      <c r="Q290" s="224">
        <v>0.065670000000000006</v>
      </c>
      <c r="R290" s="224">
        <f>Q290*H290</f>
        <v>3.3397135200000005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249</v>
      </c>
      <c r="AT290" s="226" t="s">
        <v>276</v>
      </c>
      <c r="AU290" s="226" t="s">
        <v>83</v>
      </c>
      <c r="AY290" s="19" t="s">
        <v>190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81</v>
      </c>
      <c r="BK290" s="227">
        <f>ROUND(I290*H290,2)</f>
        <v>0</v>
      </c>
      <c r="BL290" s="19" t="s">
        <v>196</v>
      </c>
      <c r="BM290" s="226" t="s">
        <v>493</v>
      </c>
    </row>
    <row r="291" s="2" customFormat="1">
      <c r="A291" s="40"/>
      <c r="B291" s="41"/>
      <c r="C291" s="42"/>
      <c r="D291" s="228" t="s">
        <v>198</v>
      </c>
      <c r="E291" s="42"/>
      <c r="F291" s="229" t="s">
        <v>492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198</v>
      </c>
      <c r="AU291" s="19" t="s">
        <v>83</v>
      </c>
    </row>
    <row r="292" s="13" customFormat="1">
      <c r="A292" s="13"/>
      <c r="B292" s="235"/>
      <c r="C292" s="236"/>
      <c r="D292" s="228" t="s">
        <v>202</v>
      </c>
      <c r="E292" s="236"/>
      <c r="F292" s="238" t="s">
        <v>494</v>
      </c>
      <c r="G292" s="236"/>
      <c r="H292" s="239">
        <v>50.856000000000002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202</v>
      </c>
      <c r="AU292" s="245" t="s">
        <v>83</v>
      </c>
      <c r="AV292" s="13" t="s">
        <v>83</v>
      </c>
      <c r="AW292" s="13" t="s">
        <v>4</v>
      </c>
      <c r="AX292" s="13" t="s">
        <v>81</v>
      </c>
      <c r="AY292" s="245" t="s">
        <v>190</v>
      </c>
    </row>
    <row r="293" s="2" customFormat="1" ht="16.5" customHeight="1">
      <c r="A293" s="40"/>
      <c r="B293" s="41"/>
      <c r="C293" s="267" t="s">
        <v>495</v>
      </c>
      <c r="D293" s="267" t="s">
        <v>276</v>
      </c>
      <c r="E293" s="268" t="s">
        <v>496</v>
      </c>
      <c r="F293" s="269" t="s">
        <v>497</v>
      </c>
      <c r="G293" s="270" t="s">
        <v>110</v>
      </c>
      <c r="H293" s="271">
        <v>605.84500000000003</v>
      </c>
      <c r="I293" s="272"/>
      <c r="J293" s="273">
        <f>ROUND(I293*H293,2)</f>
        <v>0</v>
      </c>
      <c r="K293" s="269" t="s">
        <v>195</v>
      </c>
      <c r="L293" s="274"/>
      <c r="M293" s="275" t="s">
        <v>19</v>
      </c>
      <c r="N293" s="276" t="s">
        <v>45</v>
      </c>
      <c r="O293" s="86"/>
      <c r="P293" s="224">
        <f>O293*H293</f>
        <v>0</v>
      </c>
      <c r="Q293" s="224">
        <v>0.048300000000000003</v>
      </c>
      <c r="R293" s="224">
        <f>Q293*H293</f>
        <v>29.262313500000001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249</v>
      </c>
      <c r="AT293" s="226" t="s">
        <v>276</v>
      </c>
      <c r="AU293" s="226" t="s">
        <v>83</v>
      </c>
      <c r="AY293" s="19" t="s">
        <v>190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81</v>
      </c>
      <c r="BK293" s="227">
        <f>ROUND(I293*H293,2)</f>
        <v>0</v>
      </c>
      <c r="BL293" s="19" t="s">
        <v>196</v>
      </c>
      <c r="BM293" s="226" t="s">
        <v>498</v>
      </c>
    </row>
    <row r="294" s="2" customFormat="1">
      <c r="A294" s="40"/>
      <c r="B294" s="41"/>
      <c r="C294" s="42"/>
      <c r="D294" s="228" t="s">
        <v>198</v>
      </c>
      <c r="E294" s="42"/>
      <c r="F294" s="229" t="s">
        <v>497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198</v>
      </c>
      <c r="AU294" s="19" t="s">
        <v>83</v>
      </c>
    </row>
    <row r="295" s="13" customFormat="1">
      <c r="A295" s="13"/>
      <c r="B295" s="235"/>
      <c r="C295" s="236"/>
      <c r="D295" s="228" t="s">
        <v>202</v>
      </c>
      <c r="E295" s="236"/>
      <c r="F295" s="238" t="s">
        <v>499</v>
      </c>
      <c r="G295" s="236"/>
      <c r="H295" s="239">
        <v>605.84500000000003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202</v>
      </c>
      <c r="AU295" s="245" t="s">
        <v>83</v>
      </c>
      <c r="AV295" s="13" t="s">
        <v>83</v>
      </c>
      <c r="AW295" s="13" t="s">
        <v>4</v>
      </c>
      <c r="AX295" s="13" t="s">
        <v>81</v>
      </c>
      <c r="AY295" s="245" t="s">
        <v>190</v>
      </c>
    </row>
    <row r="296" s="2" customFormat="1" ht="16.5" customHeight="1">
      <c r="A296" s="40"/>
      <c r="B296" s="41"/>
      <c r="C296" s="267" t="s">
        <v>500</v>
      </c>
      <c r="D296" s="267" t="s">
        <v>276</v>
      </c>
      <c r="E296" s="268" t="s">
        <v>501</v>
      </c>
      <c r="F296" s="269" t="s">
        <v>502</v>
      </c>
      <c r="G296" s="270" t="s">
        <v>110</v>
      </c>
      <c r="H296" s="271">
        <v>32.082999999999998</v>
      </c>
      <c r="I296" s="272"/>
      <c r="J296" s="273">
        <f>ROUND(I296*H296,2)</f>
        <v>0</v>
      </c>
      <c r="K296" s="269" t="s">
        <v>195</v>
      </c>
      <c r="L296" s="274"/>
      <c r="M296" s="275" t="s">
        <v>19</v>
      </c>
      <c r="N296" s="276" t="s">
        <v>45</v>
      </c>
      <c r="O296" s="86"/>
      <c r="P296" s="224">
        <f>O296*H296</f>
        <v>0</v>
      </c>
      <c r="Q296" s="224">
        <v>0.12</v>
      </c>
      <c r="R296" s="224">
        <f>Q296*H296</f>
        <v>3.8499599999999998</v>
      </c>
      <c r="S296" s="224">
        <v>0</v>
      </c>
      <c r="T296" s="22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6" t="s">
        <v>249</v>
      </c>
      <c r="AT296" s="226" t="s">
        <v>276</v>
      </c>
      <c r="AU296" s="226" t="s">
        <v>83</v>
      </c>
      <c r="AY296" s="19" t="s">
        <v>190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81</v>
      </c>
      <c r="BK296" s="227">
        <f>ROUND(I296*H296,2)</f>
        <v>0</v>
      </c>
      <c r="BL296" s="19" t="s">
        <v>196</v>
      </c>
      <c r="BM296" s="226" t="s">
        <v>503</v>
      </c>
    </row>
    <row r="297" s="2" customFormat="1">
      <c r="A297" s="40"/>
      <c r="B297" s="41"/>
      <c r="C297" s="42"/>
      <c r="D297" s="228" t="s">
        <v>198</v>
      </c>
      <c r="E297" s="42"/>
      <c r="F297" s="229" t="s">
        <v>502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198</v>
      </c>
      <c r="AU297" s="19" t="s">
        <v>83</v>
      </c>
    </row>
    <row r="298" s="2" customFormat="1" ht="16.5" customHeight="1">
      <c r="A298" s="40"/>
      <c r="B298" s="41"/>
      <c r="C298" s="267" t="s">
        <v>504</v>
      </c>
      <c r="D298" s="267" t="s">
        <v>276</v>
      </c>
      <c r="E298" s="268" t="s">
        <v>505</v>
      </c>
      <c r="F298" s="269" t="s">
        <v>506</v>
      </c>
      <c r="G298" s="270" t="s">
        <v>110</v>
      </c>
      <c r="H298" s="271">
        <v>20</v>
      </c>
      <c r="I298" s="272"/>
      <c r="J298" s="273">
        <f>ROUND(I298*H298,2)</f>
        <v>0</v>
      </c>
      <c r="K298" s="269" t="s">
        <v>195</v>
      </c>
      <c r="L298" s="274"/>
      <c r="M298" s="275" t="s">
        <v>19</v>
      </c>
      <c r="N298" s="276" t="s">
        <v>45</v>
      </c>
      <c r="O298" s="86"/>
      <c r="P298" s="224">
        <f>O298*H298</f>
        <v>0</v>
      </c>
      <c r="Q298" s="224">
        <v>0.128</v>
      </c>
      <c r="R298" s="224">
        <f>Q298*H298</f>
        <v>2.5600000000000001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249</v>
      </c>
      <c r="AT298" s="226" t="s">
        <v>276</v>
      </c>
      <c r="AU298" s="226" t="s">
        <v>83</v>
      </c>
      <c r="AY298" s="19" t="s">
        <v>190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81</v>
      </c>
      <c r="BK298" s="227">
        <f>ROUND(I298*H298,2)</f>
        <v>0</v>
      </c>
      <c r="BL298" s="19" t="s">
        <v>196</v>
      </c>
      <c r="BM298" s="226" t="s">
        <v>507</v>
      </c>
    </row>
    <row r="299" s="2" customFormat="1">
      <c r="A299" s="40"/>
      <c r="B299" s="41"/>
      <c r="C299" s="42"/>
      <c r="D299" s="228" t="s">
        <v>198</v>
      </c>
      <c r="E299" s="42"/>
      <c r="F299" s="229" t="s">
        <v>506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198</v>
      </c>
      <c r="AU299" s="19" t="s">
        <v>83</v>
      </c>
    </row>
    <row r="300" s="15" customFormat="1">
      <c r="A300" s="15"/>
      <c r="B300" s="257"/>
      <c r="C300" s="258"/>
      <c r="D300" s="228" t="s">
        <v>202</v>
      </c>
      <c r="E300" s="259" t="s">
        <v>19</v>
      </c>
      <c r="F300" s="260" t="s">
        <v>508</v>
      </c>
      <c r="G300" s="258"/>
      <c r="H300" s="259" t="s">
        <v>19</v>
      </c>
      <c r="I300" s="261"/>
      <c r="J300" s="258"/>
      <c r="K300" s="258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202</v>
      </c>
      <c r="AU300" s="266" t="s">
        <v>83</v>
      </c>
      <c r="AV300" s="15" t="s">
        <v>81</v>
      </c>
      <c r="AW300" s="15" t="s">
        <v>35</v>
      </c>
      <c r="AX300" s="15" t="s">
        <v>74</v>
      </c>
      <c r="AY300" s="266" t="s">
        <v>190</v>
      </c>
    </row>
    <row r="301" s="13" customFormat="1">
      <c r="A301" s="13"/>
      <c r="B301" s="235"/>
      <c r="C301" s="236"/>
      <c r="D301" s="228" t="s">
        <v>202</v>
      </c>
      <c r="E301" s="237" t="s">
        <v>19</v>
      </c>
      <c r="F301" s="238" t="s">
        <v>224</v>
      </c>
      <c r="G301" s="236"/>
      <c r="H301" s="239">
        <v>5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202</v>
      </c>
      <c r="AU301" s="245" t="s">
        <v>83</v>
      </c>
      <c r="AV301" s="13" t="s">
        <v>83</v>
      </c>
      <c r="AW301" s="13" t="s">
        <v>35</v>
      </c>
      <c r="AX301" s="13" t="s">
        <v>74</v>
      </c>
      <c r="AY301" s="245" t="s">
        <v>190</v>
      </c>
    </row>
    <row r="302" s="15" customFormat="1">
      <c r="A302" s="15"/>
      <c r="B302" s="257"/>
      <c r="C302" s="258"/>
      <c r="D302" s="228" t="s">
        <v>202</v>
      </c>
      <c r="E302" s="259" t="s">
        <v>19</v>
      </c>
      <c r="F302" s="260" t="s">
        <v>509</v>
      </c>
      <c r="G302" s="258"/>
      <c r="H302" s="259" t="s">
        <v>19</v>
      </c>
      <c r="I302" s="261"/>
      <c r="J302" s="258"/>
      <c r="K302" s="258"/>
      <c r="L302" s="262"/>
      <c r="M302" s="263"/>
      <c r="N302" s="264"/>
      <c r="O302" s="264"/>
      <c r="P302" s="264"/>
      <c r="Q302" s="264"/>
      <c r="R302" s="264"/>
      <c r="S302" s="264"/>
      <c r="T302" s="26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6" t="s">
        <v>202</v>
      </c>
      <c r="AU302" s="266" t="s">
        <v>83</v>
      </c>
      <c r="AV302" s="15" t="s">
        <v>81</v>
      </c>
      <c r="AW302" s="15" t="s">
        <v>35</v>
      </c>
      <c r="AX302" s="15" t="s">
        <v>74</v>
      </c>
      <c r="AY302" s="266" t="s">
        <v>190</v>
      </c>
    </row>
    <row r="303" s="13" customFormat="1">
      <c r="A303" s="13"/>
      <c r="B303" s="235"/>
      <c r="C303" s="236"/>
      <c r="D303" s="228" t="s">
        <v>202</v>
      </c>
      <c r="E303" s="237" t="s">
        <v>19</v>
      </c>
      <c r="F303" s="238" t="s">
        <v>224</v>
      </c>
      <c r="G303" s="236"/>
      <c r="H303" s="239">
        <v>5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202</v>
      </c>
      <c r="AU303" s="245" t="s">
        <v>83</v>
      </c>
      <c r="AV303" s="13" t="s">
        <v>83</v>
      </c>
      <c r="AW303" s="13" t="s">
        <v>35</v>
      </c>
      <c r="AX303" s="13" t="s">
        <v>74</v>
      </c>
      <c r="AY303" s="245" t="s">
        <v>190</v>
      </c>
    </row>
    <row r="304" s="15" customFormat="1">
      <c r="A304" s="15"/>
      <c r="B304" s="257"/>
      <c r="C304" s="258"/>
      <c r="D304" s="228" t="s">
        <v>202</v>
      </c>
      <c r="E304" s="259" t="s">
        <v>19</v>
      </c>
      <c r="F304" s="260" t="s">
        <v>510</v>
      </c>
      <c r="G304" s="258"/>
      <c r="H304" s="259" t="s">
        <v>19</v>
      </c>
      <c r="I304" s="261"/>
      <c r="J304" s="258"/>
      <c r="K304" s="258"/>
      <c r="L304" s="262"/>
      <c r="M304" s="263"/>
      <c r="N304" s="264"/>
      <c r="O304" s="264"/>
      <c r="P304" s="264"/>
      <c r="Q304" s="264"/>
      <c r="R304" s="264"/>
      <c r="S304" s="264"/>
      <c r="T304" s="26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6" t="s">
        <v>202</v>
      </c>
      <c r="AU304" s="266" t="s">
        <v>83</v>
      </c>
      <c r="AV304" s="15" t="s">
        <v>81</v>
      </c>
      <c r="AW304" s="15" t="s">
        <v>35</v>
      </c>
      <c r="AX304" s="15" t="s">
        <v>74</v>
      </c>
      <c r="AY304" s="266" t="s">
        <v>190</v>
      </c>
    </row>
    <row r="305" s="13" customFormat="1">
      <c r="A305" s="13"/>
      <c r="B305" s="235"/>
      <c r="C305" s="236"/>
      <c r="D305" s="228" t="s">
        <v>202</v>
      </c>
      <c r="E305" s="237" t="s">
        <v>19</v>
      </c>
      <c r="F305" s="238" t="s">
        <v>511</v>
      </c>
      <c r="G305" s="236"/>
      <c r="H305" s="239">
        <v>10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202</v>
      </c>
      <c r="AU305" s="245" t="s">
        <v>83</v>
      </c>
      <c r="AV305" s="13" t="s">
        <v>83</v>
      </c>
      <c r="AW305" s="13" t="s">
        <v>35</v>
      </c>
      <c r="AX305" s="13" t="s">
        <v>74</v>
      </c>
      <c r="AY305" s="245" t="s">
        <v>190</v>
      </c>
    </row>
    <row r="306" s="14" customFormat="1">
      <c r="A306" s="14"/>
      <c r="B306" s="246"/>
      <c r="C306" s="247"/>
      <c r="D306" s="228" t="s">
        <v>202</v>
      </c>
      <c r="E306" s="248" t="s">
        <v>19</v>
      </c>
      <c r="F306" s="249" t="s">
        <v>217</v>
      </c>
      <c r="G306" s="247"/>
      <c r="H306" s="250">
        <v>20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202</v>
      </c>
      <c r="AU306" s="256" t="s">
        <v>83</v>
      </c>
      <c r="AV306" s="14" t="s">
        <v>196</v>
      </c>
      <c r="AW306" s="14" t="s">
        <v>35</v>
      </c>
      <c r="AX306" s="14" t="s">
        <v>81</v>
      </c>
      <c r="AY306" s="256" t="s">
        <v>190</v>
      </c>
    </row>
    <row r="307" s="2" customFormat="1" ht="16.5" customHeight="1">
      <c r="A307" s="40"/>
      <c r="B307" s="41"/>
      <c r="C307" s="267" t="s">
        <v>512</v>
      </c>
      <c r="D307" s="267" t="s">
        <v>276</v>
      </c>
      <c r="E307" s="268" t="s">
        <v>513</v>
      </c>
      <c r="F307" s="269" t="s">
        <v>514</v>
      </c>
      <c r="G307" s="270" t="s">
        <v>110</v>
      </c>
      <c r="H307" s="271">
        <v>20</v>
      </c>
      <c r="I307" s="272"/>
      <c r="J307" s="273">
        <f>ROUND(I307*H307,2)</f>
        <v>0</v>
      </c>
      <c r="K307" s="269" t="s">
        <v>195</v>
      </c>
      <c r="L307" s="274"/>
      <c r="M307" s="275" t="s">
        <v>19</v>
      </c>
      <c r="N307" s="276" t="s">
        <v>45</v>
      </c>
      <c r="O307" s="86"/>
      <c r="P307" s="224">
        <f>O307*H307</f>
        <v>0</v>
      </c>
      <c r="Q307" s="224">
        <v>0.056000000000000001</v>
      </c>
      <c r="R307" s="224">
        <f>Q307*H307</f>
        <v>1.1200000000000001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249</v>
      </c>
      <c r="AT307" s="226" t="s">
        <v>276</v>
      </c>
      <c r="AU307" s="226" t="s">
        <v>83</v>
      </c>
      <c r="AY307" s="19" t="s">
        <v>190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81</v>
      </c>
      <c r="BK307" s="227">
        <f>ROUND(I307*H307,2)</f>
        <v>0</v>
      </c>
      <c r="BL307" s="19" t="s">
        <v>196</v>
      </c>
      <c r="BM307" s="226" t="s">
        <v>515</v>
      </c>
    </row>
    <row r="308" s="2" customFormat="1">
      <c r="A308" s="40"/>
      <c r="B308" s="41"/>
      <c r="C308" s="42"/>
      <c r="D308" s="228" t="s">
        <v>198</v>
      </c>
      <c r="E308" s="42"/>
      <c r="F308" s="229" t="s">
        <v>514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198</v>
      </c>
      <c r="AU308" s="19" t="s">
        <v>83</v>
      </c>
    </row>
    <row r="309" s="13" customFormat="1">
      <c r="A309" s="13"/>
      <c r="B309" s="235"/>
      <c r="C309" s="236"/>
      <c r="D309" s="228" t="s">
        <v>202</v>
      </c>
      <c r="E309" s="237" t="s">
        <v>19</v>
      </c>
      <c r="F309" s="238" t="s">
        <v>516</v>
      </c>
      <c r="G309" s="236"/>
      <c r="H309" s="239">
        <v>20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202</v>
      </c>
      <c r="AU309" s="245" t="s">
        <v>83</v>
      </c>
      <c r="AV309" s="13" t="s">
        <v>83</v>
      </c>
      <c r="AW309" s="13" t="s">
        <v>35</v>
      </c>
      <c r="AX309" s="13" t="s">
        <v>81</v>
      </c>
      <c r="AY309" s="245" t="s">
        <v>190</v>
      </c>
    </row>
    <row r="310" s="2" customFormat="1" ht="16.5" customHeight="1">
      <c r="A310" s="40"/>
      <c r="B310" s="41"/>
      <c r="C310" s="215" t="s">
        <v>517</v>
      </c>
      <c r="D310" s="215" t="s">
        <v>192</v>
      </c>
      <c r="E310" s="216" t="s">
        <v>518</v>
      </c>
      <c r="F310" s="217" t="s">
        <v>519</v>
      </c>
      <c r="G310" s="218" t="s">
        <v>110</v>
      </c>
      <c r="H310" s="219">
        <v>394</v>
      </c>
      <c r="I310" s="220"/>
      <c r="J310" s="221">
        <f>ROUND(I310*H310,2)</f>
        <v>0</v>
      </c>
      <c r="K310" s="217" t="s">
        <v>195</v>
      </c>
      <c r="L310" s="46"/>
      <c r="M310" s="222" t="s">
        <v>19</v>
      </c>
      <c r="N310" s="223" t="s">
        <v>45</v>
      </c>
      <c r="O310" s="86"/>
      <c r="P310" s="224">
        <f>O310*H310</f>
        <v>0</v>
      </c>
      <c r="Q310" s="224">
        <v>0.10095</v>
      </c>
      <c r="R310" s="224">
        <f>Q310*H310</f>
        <v>39.774299999999997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196</v>
      </c>
      <c r="AT310" s="226" t="s">
        <v>192</v>
      </c>
      <c r="AU310" s="226" t="s">
        <v>83</v>
      </c>
      <c r="AY310" s="19" t="s">
        <v>190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81</v>
      </c>
      <c r="BK310" s="227">
        <f>ROUND(I310*H310,2)</f>
        <v>0</v>
      </c>
      <c r="BL310" s="19" t="s">
        <v>196</v>
      </c>
      <c r="BM310" s="226" t="s">
        <v>520</v>
      </c>
    </row>
    <row r="311" s="2" customFormat="1">
      <c r="A311" s="40"/>
      <c r="B311" s="41"/>
      <c r="C311" s="42"/>
      <c r="D311" s="228" t="s">
        <v>198</v>
      </c>
      <c r="E311" s="42"/>
      <c r="F311" s="229" t="s">
        <v>521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198</v>
      </c>
      <c r="AU311" s="19" t="s">
        <v>83</v>
      </c>
    </row>
    <row r="312" s="2" customFormat="1">
      <c r="A312" s="40"/>
      <c r="B312" s="41"/>
      <c r="C312" s="42"/>
      <c r="D312" s="233" t="s">
        <v>200</v>
      </c>
      <c r="E312" s="42"/>
      <c r="F312" s="234" t="s">
        <v>522</v>
      </c>
      <c r="G312" s="42"/>
      <c r="H312" s="42"/>
      <c r="I312" s="230"/>
      <c r="J312" s="42"/>
      <c r="K312" s="42"/>
      <c r="L312" s="46"/>
      <c r="M312" s="231"/>
      <c r="N312" s="23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200</v>
      </c>
      <c r="AU312" s="19" t="s">
        <v>83</v>
      </c>
    </row>
    <row r="313" s="13" customFormat="1">
      <c r="A313" s="13"/>
      <c r="B313" s="235"/>
      <c r="C313" s="236"/>
      <c r="D313" s="228" t="s">
        <v>202</v>
      </c>
      <c r="E313" s="237" t="s">
        <v>19</v>
      </c>
      <c r="F313" s="238" t="s">
        <v>523</v>
      </c>
      <c r="G313" s="236"/>
      <c r="H313" s="239">
        <v>394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202</v>
      </c>
      <c r="AU313" s="245" t="s">
        <v>83</v>
      </c>
      <c r="AV313" s="13" t="s">
        <v>83</v>
      </c>
      <c r="AW313" s="13" t="s">
        <v>35</v>
      </c>
      <c r="AX313" s="13" t="s">
        <v>81</v>
      </c>
      <c r="AY313" s="245" t="s">
        <v>190</v>
      </c>
    </row>
    <row r="314" s="2" customFormat="1" ht="16.5" customHeight="1">
      <c r="A314" s="40"/>
      <c r="B314" s="41"/>
      <c r="C314" s="267" t="s">
        <v>524</v>
      </c>
      <c r="D314" s="267" t="s">
        <v>276</v>
      </c>
      <c r="E314" s="268" t="s">
        <v>525</v>
      </c>
      <c r="F314" s="269" t="s">
        <v>526</v>
      </c>
      <c r="G314" s="270" t="s">
        <v>110</v>
      </c>
      <c r="H314" s="271">
        <v>401.88</v>
      </c>
      <c r="I314" s="272"/>
      <c r="J314" s="273">
        <f>ROUND(I314*H314,2)</f>
        <v>0</v>
      </c>
      <c r="K314" s="269" t="s">
        <v>195</v>
      </c>
      <c r="L314" s="274"/>
      <c r="M314" s="275" t="s">
        <v>19</v>
      </c>
      <c r="N314" s="276" t="s">
        <v>45</v>
      </c>
      <c r="O314" s="86"/>
      <c r="P314" s="224">
        <f>O314*H314</f>
        <v>0</v>
      </c>
      <c r="Q314" s="224">
        <v>0.056120000000000003</v>
      </c>
      <c r="R314" s="224">
        <f>Q314*H314</f>
        <v>22.553505600000001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249</v>
      </c>
      <c r="AT314" s="226" t="s">
        <v>276</v>
      </c>
      <c r="AU314" s="226" t="s">
        <v>83</v>
      </c>
      <c r="AY314" s="19" t="s">
        <v>190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81</v>
      </c>
      <c r="BK314" s="227">
        <f>ROUND(I314*H314,2)</f>
        <v>0</v>
      </c>
      <c r="BL314" s="19" t="s">
        <v>196</v>
      </c>
      <c r="BM314" s="226" t="s">
        <v>527</v>
      </c>
    </row>
    <row r="315" s="2" customFormat="1">
      <c r="A315" s="40"/>
      <c r="B315" s="41"/>
      <c r="C315" s="42"/>
      <c r="D315" s="228" t="s">
        <v>198</v>
      </c>
      <c r="E315" s="42"/>
      <c r="F315" s="229" t="s">
        <v>526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198</v>
      </c>
      <c r="AU315" s="19" t="s">
        <v>83</v>
      </c>
    </row>
    <row r="316" s="13" customFormat="1">
      <c r="A316" s="13"/>
      <c r="B316" s="235"/>
      <c r="C316" s="236"/>
      <c r="D316" s="228" t="s">
        <v>202</v>
      </c>
      <c r="E316" s="236"/>
      <c r="F316" s="238" t="s">
        <v>528</v>
      </c>
      <c r="G316" s="236"/>
      <c r="H316" s="239">
        <v>401.88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202</v>
      </c>
      <c r="AU316" s="245" t="s">
        <v>83</v>
      </c>
      <c r="AV316" s="13" t="s">
        <v>83</v>
      </c>
      <c r="AW316" s="13" t="s">
        <v>4</v>
      </c>
      <c r="AX316" s="13" t="s">
        <v>81</v>
      </c>
      <c r="AY316" s="245" t="s">
        <v>190</v>
      </c>
    </row>
    <row r="317" s="2" customFormat="1" ht="16.5" customHeight="1">
      <c r="A317" s="40"/>
      <c r="B317" s="41"/>
      <c r="C317" s="215" t="s">
        <v>529</v>
      </c>
      <c r="D317" s="215" t="s">
        <v>192</v>
      </c>
      <c r="E317" s="216" t="s">
        <v>530</v>
      </c>
      <c r="F317" s="217" t="s">
        <v>531</v>
      </c>
      <c r="G317" s="218" t="s">
        <v>110</v>
      </c>
      <c r="H317" s="219">
        <v>21.600000000000001</v>
      </c>
      <c r="I317" s="220"/>
      <c r="J317" s="221">
        <f>ROUND(I317*H317,2)</f>
        <v>0</v>
      </c>
      <c r="K317" s="217" t="s">
        <v>195</v>
      </c>
      <c r="L317" s="46"/>
      <c r="M317" s="222" t="s">
        <v>19</v>
      </c>
      <c r="N317" s="223" t="s">
        <v>45</v>
      </c>
      <c r="O317" s="86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6" t="s">
        <v>196</v>
      </c>
      <c r="AT317" s="226" t="s">
        <v>192</v>
      </c>
      <c r="AU317" s="226" t="s">
        <v>83</v>
      </c>
      <c r="AY317" s="19" t="s">
        <v>190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81</v>
      </c>
      <c r="BK317" s="227">
        <f>ROUND(I317*H317,2)</f>
        <v>0</v>
      </c>
      <c r="BL317" s="19" t="s">
        <v>196</v>
      </c>
      <c r="BM317" s="226" t="s">
        <v>532</v>
      </c>
    </row>
    <row r="318" s="2" customFormat="1">
      <c r="A318" s="40"/>
      <c r="B318" s="41"/>
      <c r="C318" s="42"/>
      <c r="D318" s="228" t="s">
        <v>198</v>
      </c>
      <c r="E318" s="42"/>
      <c r="F318" s="229" t="s">
        <v>533</v>
      </c>
      <c r="G318" s="42"/>
      <c r="H318" s="42"/>
      <c r="I318" s="230"/>
      <c r="J318" s="42"/>
      <c r="K318" s="42"/>
      <c r="L318" s="46"/>
      <c r="M318" s="231"/>
      <c r="N318" s="23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198</v>
      </c>
      <c r="AU318" s="19" t="s">
        <v>83</v>
      </c>
    </row>
    <row r="319" s="2" customFormat="1">
      <c r="A319" s="40"/>
      <c r="B319" s="41"/>
      <c r="C319" s="42"/>
      <c r="D319" s="233" t="s">
        <v>200</v>
      </c>
      <c r="E319" s="42"/>
      <c r="F319" s="234" t="s">
        <v>534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200</v>
      </c>
      <c r="AU319" s="19" t="s">
        <v>83</v>
      </c>
    </row>
    <row r="320" s="13" customFormat="1">
      <c r="A320" s="13"/>
      <c r="B320" s="235"/>
      <c r="C320" s="236"/>
      <c r="D320" s="228" t="s">
        <v>202</v>
      </c>
      <c r="E320" s="237" t="s">
        <v>19</v>
      </c>
      <c r="F320" s="238" t="s">
        <v>535</v>
      </c>
      <c r="G320" s="236"/>
      <c r="H320" s="239">
        <v>21.600000000000001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202</v>
      </c>
      <c r="AU320" s="245" t="s">
        <v>83</v>
      </c>
      <c r="AV320" s="13" t="s">
        <v>83</v>
      </c>
      <c r="AW320" s="13" t="s">
        <v>35</v>
      </c>
      <c r="AX320" s="13" t="s">
        <v>81</v>
      </c>
      <c r="AY320" s="245" t="s">
        <v>190</v>
      </c>
    </row>
    <row r="321" s="2" customFormat="1" ht="21.75" customHeight="1">
      <c r="A321" s="40"/>
      <c r="B321" s="41"/>
      <c r="C321" s="215" t="s">
        <v>536</v>
      </c>
      <c r="D321" s="215" t="s">
        <v>192</v>
      </c>
      <c r="E321" s="216" t="s">
        <v>537</v>
      </c>
      <c r="F321" s="217" t="s">
        <v>538</v>
      </c>
      <c r="G321" s="218" t="s">
        <v>110</v>
      </c>
      <c r="H321" s="219">
        <v>21.600000000000001</v>
      </c>
      <c r="I321" s="220"/>
      <c r="J321" s="221">
        <f>ROUND(I321*H321,2)</f>
        <v>0</v>
      </c>
      <c r="K321" s="217" t="s">
        <v>195</v>
      </c>
      <c r="L321" s="46"/>
      <c r="M321" s="222" t="s">
        <v>19</v>
      </c>
      <c r="N321" s="223" t="s">
        <v>45</v>
      </c>
      <c r="O321" s="86"/>
      <c r="P321" s="224">
        <f>O321*H321</f>
        <v>0</v>
      </c>
      <c r="Q321" s="224">
        <v>0.00060999999999999997</v>
      </c>
      <c r="R321" s="224">
        <f>Q321*H321</f>
        <v>0.013176</v>
      </c>
      <c r="S321" s="224">
        <v>0</v>
      </c>
      <c r="T321" s="225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6" t="s">
        <v>196</v>
      </c>
      <c r="AT321" s="226" t="s">
        <v>192</v>
      </c>
      <c r="AU321" s="226" t="s">
        <v>83</v>
      </c>
      <c r="AY321" s="19" t="s">
        <v>190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9" t="s">
        <v>81</v>
      </c>
      <c r="BK321" s="227">
        <f>ROUND(I321*H321,2)</f>
        <v>0</v>
      </c>
      <c r="BL321" s="19" t="s">
        <v>196</v>
      </c>
      <c r="BM321" s="226" t="s">
        <v>539</v>
      </c>
    </row>
    <row r="322" s="2" customFormat="1">
      <c r="A322" s="40"/>
      <c r="B322" s="41"/>
      <c r="C322" s="42"/>
      <c r="D322" s="228" t="s">
        <v>198</v>
      </c>
      <c r="E322" s="42"/>
      <c r="F322" s="229" t="s">
        <v>540</v>
      </c>
      <c r="G322" s="42"/>
      <c r="H322" s="42"/>
      <c r="I322" s="230"/>
      <c r="J322" s="42"/>
      <c r="K322" s="42"/>
      <c r="L322" s="46"/>
      <c r="M322" s="231"/>
      <c r="N322" s="232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198</v>
      </c>
      <c r="AU322" s="19" t="s">
        <v>83</v>
      </c>
    </row>
    <row r="323" s="2" customFormat="1">
      <c r="A323" s="40"/>
      <c r="B323" s="41"/>
      <c r="C323" s="42"/>
      <c r="D323" s="233" t="s">
        <v>200</v>
      </c>
      <c r="E323" s="42"/>
      <c r="F323" s="234" t="s">
        <v>541</v>
      </c>
      <c r="G323" s="42"/>
      <c r="H323" s="42"/>
      <c r="I323" s="230"/>
      <c r="J323" s="42"/>
      <c r="K323" s="42"/>
      <c r="L323" s="46"/>
      <c r="M323" s="231"/>
      <c r="N323" s="232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200</v>
      </c>
      <c r="AU323" s="19" t="s">
        <v>83</v>
      </c>
    </row>
    <row r="324" s="13" customFormat="1">
      <c r="A324" s="13"/>
      <c r="B324" s="235"/>
      <c r="C324" s="236"/>
      <c r="D324" s="228" t="s">
        <v>202</v>
      </c>
      <c r="E324" s="237" t="s">
        <v>19</v>
      </c>
      <c r="F324" s="238" t="s">
        <v>535</v>
      </c>
      <c r="G324" s="236"/>
      <c r="H324" s="239">
        <v>21.600000000000001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202</v>
      </c>
      <c r="AU324" s="245" t="s">
        <v>83</v>
      </c>
      <c r="AV324" s="13" t="s">
        <v>83</v>
      </c>
      <c r="AW324" s="13" t="s">
        <v>35</v>
      </c>
      <c r="AX324" s="13" t="s">
        <v>81</v>
      </c>
      <c r="AY324" s="245" t="s">
        <v>190</v>
      </c>
    </row>
    <row r="325" s="2" customFormat="1" ht="16.5" customHeight="1">
      <c r="A325" s="40"/>
      <c r="B325" s="41"/>
      <c r="C325" s="215" t="s">
        <v>542</v>
      </c>
      <c r="D325" s="215" t="s">
        <v>192</v>
      </c>
      <c r="E325" s="216" t="s">
        <v>543</v>
      </c>
      <c r="F325" s="217" t="s">
        <v>544</v>
      </c>
      <c r="G325" s="218" t="s">
        <v>110</v>
      </c>
      <c r="H325" s="219">
        <v>21.600000000000001</v>
      </c>
      <c r="I325" s="220"/>
      <c r="J325" s="221">
        <f>ROUND(I325*H325,2)</f>
        <v>0</v>
      </c>
      <c r="K325" s="217" t="s">
        <v>195</v>
      </c>
      <c r="L325" s="46"/>
      <c r="M325" s="222" t="s">
        <v>19</v>
      </c>
      <c r="N325" s="223" t="s">
        <v>45</v>
      </c>
      <c r="O325" s="86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6" t="s">
        <v>196</v>
      </c>
      <c r="AT325" s="226" t="s">
        <v>192</v>
      </c>
      <c r="AU325" s="226" t="s">
        <v>83</v>
      </c>
      <c r="AY325" s="19" t="s">
        <v>190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81</v>
      </c>
      <c r="BK325" s="227">
        <f>ROUND(I325*H325,2)</f>
        <v>0</v>
      </c>
      <c r="BL325" s="19" t="s">
        <v>196</v>
      </c>
      <c r="BM325" s="226" t="s">
        <v>545</v>
      </c>
    </row>
    <row r="326" s="2" customFormat="1">
      <c r="A326" s="40"/>
      <c r="B326" s="41"/>
      <c r="C326" s="42"/>
      <c r="D326" s="228" t="s">
        <v>198</v>
      </c>
      <c r="E326" s="42"/>
      <c r="F326" s="229" t="s">
        <v>546</v>
      </c>
      <c r="G326" s="42"/>
      <c r="H326" s="42"/>
      <c r="I326" s="230"/>
      <c r="J326" s="42"/>
      <c r="K326" s="42"/>
      <c r="L326" s="46"/>
      <c r="M326" s="231"/>
      <c r="N326" s="232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198</v>
      </c>
      <c r="AU326" s="19" t="s">
        <v>83</v>
      </c>
    </row>
    <row r="327" s="2" customFormat="1">
      <c r="A327" s="40"/>
      <c r="B327" s="41"/>
      <c r="C327" s="42"/>
      <c r="D327" s="233" t="s">
        <v>200</v>
      </c>
      <c r="E327" s="42"/>
      <c r="F327" s="234" t="s">
        <v>547</v>
      </c>
      <c r="G327" s="42"/>
      <c r="H327" s="42"/>
      <c r="I327" s="230"/>
      <c r="J327" s="42"/>
      <c r="K327" s="42"/>
      <c r="L327" s="46"/>
      <c r="M327" s="231"/>
      <c r="N327" s="23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200</v>
      </c>
      <c r="AU327" s="19" t="s">
        <v>83</v>
      </c>
    </row>
    <row r="328" s="13" customFormat="1">
      <c r="A328" s="13"/>
      <c r="B328" s="235"/>
      <c r="C328" s="236"/>
      <c r="D328" s="228" t="s">
        <v>202</v>
      </c>
      <c r="E328" s="237" t="s">
        <v>19</v>
      </c>
      <c r="F328" s="238" t="s">
        <v>535</v>
      </c>
      <c r="G328" s="236"/>
      <c r="H328" s="239">
        <v>21.600000000000001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202</v>
      </c>
      <c r="AU328" s="245" t="s">
        <v>83</v>
      </c>
      <c r="AV328" s="13" t="s">
        <v>83</v>
      </c>
      <c r="AW328" s="13" t="s">
        <v>35</v>
      </c>
      <c r="AX328" s="13" t="s">
        <v>81</v>
      </c>
      <c r="AY328" s="245" t="s">
        <v>190</v>
      </c>
    </row>
    <row r="329" s="2" customFormat="1" ht="16.5" customHeight="1">
      <c r="A329" s="40"/>
      <c r="B329" s="41"/>
      <c r="C329" s="215" t="s">
        <v>548</v>
      </c>
      <c r="D329" s="215" t="s">
        <v>192</v>
      </c>
      <c r="E329" s="216" t="s">
        <v>549</v>
      </c>
      <c r="F329" s="217" t="s">
        <v>550</v>
      </c>
      <c r="G329" s="218" t="s">
        <v>296</v>
      </c>
      <c r="H329" s="219">
        <v>2</v>
      </c>
      <c r="I329" s="220"/>
      <c r="J329" s="221">
        <f>ROUND(I329*H329,2)</f>
        <v>0</v>
      </c>
      <c r="K329" s="217" t="s">
        <v>195</v>
      </c>
      <c r="L329" s="46"/>
      <c r="M329" s="222" t="s">
        <v>19</v>
      </c>
      <c r="N329" s="223" t="s">
        <v>45</v>
      </c>
      <c r="O329" s="86"/>
      <c r="P329" s="224">
        <f>O329*H329</f>
        <v>0</v>
      </c>
      <c r="Q329" s="224">
        <v>0</v>
      </c>
      <c r="R329" s="224">
        <f>Q329*H329</f>
        <v>0</v>
      </c>
      <c r="S329" s="224">
        <v>0.082000000000000003</v>
      </c>
      <c r="T329" s="225">
        <f>S329*H329</f>
        <v>0.16400000000000001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196</v>
      </c>
      <c r="AT329" s="226" t="s">
        <v>192</v>
      </c>
      <c r="AU329" s="226" t="s">
        <v>83</v>
      </c>
      <c r="AY329" s="19" t="s">
        <v>190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81</v>
      </c>
      <c r="BK329" s="227">
        <f>ROUND(I329*H329,2)</f>
        <v>0</v>
      </c>
      <c r="BL329" s="19" t="s">
        <v>196</v>
      </c>
      <c r="BM329" s="226" t="s">
        <v>551</v>
      </c>
    </row>
    <row r="330" s="2" customFormat="1">
      <c r="A330" s="40"/>
      <c r="B330" s="41"/>
      <c r="C330" s="42"/>
      <c r="D330" s="228" t="s">
        <v>198</v>
      </c>
      <c r="E330" s="42"/>
      <c r="F330" s="229" t="s">
        <v>552</v>
      </c>
      <c r="G330" s="42"/>
      <c r="H330" s="42"/>
      <c r="I330" s="230"/>
      <c r="J330" s="42"/>
      <c r="K330" s="42"/>
      <c r="L330" s="46"/>
      <c r="M330" s="231"/>
      <c r="N330" s="232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198</v>
      </c>
      <c r="AU330" s="19" t="s">
        <v>83</v>
      </c>
    </row>
    <row r="331" s="2" customFormat="1">
      <c r="A331" s="40"/>
      <c r="B331" s="41"/>
      <c r="C331" s="42"/>
      <c r="D331" s="233" t="s">
        <v>200</v>
      </c>
      <c r="E331" s="42"/>
      <c r="F331" s="234" t="s">
        <v>553</v>
      </c>
      <c r="G331" s="42"/>
      <c r="H331" s="42"/>
      <c r="I331" s="230"/>
      <c r="J331" s="42"/>
      <c r="K331" s="42"/>
      <c r="L331" s="46"/>
      <c r="M331" s="231"/>
      <c r="N331" s="232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200</v>
      </c>
      <c r="AU331" s="19" t="s">
        <v>83</v>
      </c>
    </row>
    <row r="332" s="2" customFormat="1" ht="16.5" customHeight="1">
      <c r="A332" s="40"/>
      <c r="B332" s="41"/>
      <c r="C332" s="215" t="s">
        <v>554</v>
      </c>
      <c r="D332" s="215" t="s">
        <v>192</v>
      </c>
      <c r="E332" s="216" t="s">
        <v>555</v>
      </c>
      <c r="F332" s="217" t="s">
        <v>556</v>
      </c>
      <c r="G332" s="218" t="s">
        <v>296</v>
      </c>
      <c r="H332" s="219">
        <v>3</v>
      </c>
      <c r="I332" s="220"/>
      <c r="J332" s="221">
        <f>ROUND(I332*H332,2)</f>
        <v>0</v>
      </c>
      <c r="K332" s="217" t="s">
        <v>195</v>
      </c>
      <c r="L332" s="46"/>
      <c r="M332" s="222" t="s">
        <v>19</v>
      </c>
      <c r="N332" s="223" t="s">
        <v>45</v>
      </c>
      <c r="O332" s="86"/>
      <c r="P332" s="224">
        <f>O332*H332</f>
        <v>0</v>
      </c>
      <c r="Q332" s="224">
        <v>0</v>
      </c>
      <c r="R332" s="224">
        <f>Q332*H332</f>
        <v>0</v>
      </c>
      <c r="S332" s="224">
        <v>0.0040000000000000001</v>
      </c>
      <c r="T332" s="225">
        <f>S332*H332</f>
        <v>0.012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6" t="s">
        <v>196</v>
      </c>
      <c r="AT332" s="226" t="s">
        <v>192</v>
      </c>
      <c r="AU332" s="226" t="s">
        <v>83</v>
      </c>
      <c r="AY332" s="19" t="s">
        <v>190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81</v>
      </c>
      <c r="BK332" s="227">
        <f>ROUND(I332*H332,2)</f>
        <v>0</v>
      </c>
      <c r="BL332" s="19" t="s">
        <v>196</v>
      </c>
      <c r="BM332" s="226" t="s">
        <v>557</v>
      </c>
    </row>
    <row r="333" s="2" customFormat="1">
      <c r="A333" s="40"/>
      <c r="B333" s="41"/>
      <c r="C333" s="42"/>
      <c r="D333" s="228" t="s">
        <v>198</v>
      </c>
      <c r="E333" s="42"/>
      <c r="F333" s="229" t="s">
        <v>558</v>
      </c>
      <c r="G333" s="42"/>
      <c r="H333" s="42"/>
      <c r="I333" s="230"/>
      <c r="J333" s="42"/>
      <c r="K333" s="42"/>
      <c r="L333" s="46"/>
      <c r="M333" s="231"/>
      <c r="N333" s="232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198</v>
      </c>
      <c r="AU333" s="19" t="s">
        <v>83</v>
      </c>
    </row>
    <row r="334" s="2" customFormat="1">
      <c r="A334" s="40"/>
      <c r="B334" s="41"/>
      <c r="C334" s="42"/>
      <c r="D334" s="233" t="s">
        <v>200</v>
      </c>
      <c r="E334" s="42"/>
      <c r="F334" s="234" t="s">
        <v>559</v>
      </c>
      <c r="G334" s="42"/>
      <c r="H334" s="42"/>
      <c r="I334" s="230"/>
      <c r="J334" s="42"/>
      <c r="K334" s="42"/>
      <c r="L334" s="46"/>
      <c r="M334" s="231"/>
      <c r="N334" s="232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200</v>
      </c>
      <c r="AU334" s="19" t="s">
        <v>83</v>
      </c>
    </row>
    <row r="335" s="12" customFormat="1" ht="22.8" customHeight="1">
      <c r="A335" s="12"/>
      <c r="B335" s="199"/>
      <c r="C335" s="200"/>
      <c r="D335" s="201" t="s">
        <v>73</v>
      </c>
      <c r="E335" s="213" t="s">
        <v>560</v>
      </c>
      <c r="F335" s="213" t="s">
        <v>561</v>
      </c>
      <c r="G335" s="200"/>
      <c r="H335" s="200"/>
      <c r="I335" s="203"/>
      <c r="J335" s="214">
        <f>BK335</f>
        <v>0</v>
      </c>
      <c r="K335" s="200"/>
      <c r="L335" s="205"/>
      <c r="M335" s="206"/>
      <c r="N335" s="207"/>
      <c r="O335" s="207"/>
      <c r="P335" s="208">
        <f>SUM(P336:P345)</f>
        <v>0</v>
      </c>
      <c r="Q335" s="207"/>
      <c r="R335" s="208">
        <f>SUM(R336:R345)</f>
        <v>0</v>
      </c>
      <c r="S335" s="207"/>
      <c r="T335" s="209">
        <f>SUM(T336:T345)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0" t="s">
        <v>81</v>
      </c>
      <c r="AT335" s="211" t="s">
        <v>73</v>
      </c>
      <c r="AU335" s="211" t="s">
        <v>81</v>
      </c>
      <c r="AY335" s="210" t="s">
        <v>190</v>
      </c>
      <c r="BK335" s="212">
        <f>SUM(BK336:BK345)</f>
        <v>0</v>
      </c>
    </row>
    <row r="336" s="2" customFormat="1" ht="24.15" customHeight="1">
      <c r="A336" s="40"/>
      <c r="B336" s="41"/>
      <c r="C336" s="215" t="s">
        <v>562</v>
      </c>
      <c r="D336" s="215" t="s">
        <v>192</v>
      </c>
      <c r="E336" s="216" t="s">
        <v>563</v>
      </c>
      <c r="F336" s="217" t="s">
        <v>564</v>
      </c>
      <c r="G336" s="218" t="s">
        <v>279</v>
      </c>
      <c r="H336" s="219">
        <v>433.28199999999998</v>
      </c>
      <c r="I336" s="220"/>
      <c r="J336" s="221">
        <f>ROUND(I336*H336,2)</f>
        <v>0</v>
      </c>
      <c r="K336" s="217" t="s">
        <v>19</v>
      </c>
      <c r="L336" s="46"/>
      <c r="M336" s="222" t="s">
        <v>19</v>
      </c>
      <c r="N336" s="223" t="s">
        <v>45</v>
      </c>
      <c r="O336" s="86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196</v>
      </c>
      <c r="AT336" s="226" t="s">
        <v>192</v>
      </c>
      <c r="AU336" s="226" t="s">
        <v>83</v>
      </c>
      <c r="AY336" s="19" t="s">
        <v>190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9" t="s">
        <v>81</v>
      </c>
      <c r="BK336" s="227">
        <f>ROUND(I336*H336,2)</f>
        <v>0</v>
      </c>
      <c r="BL336" s="19" t="s">
        <v>196</v>
      </c>
      <c r="BM336" s="226" t="s">
        <v>565</v>
      </c>
    </row>
    <row r="337" s="2" customFormat="1">
      <c r="A337" s="40"/>
      <c r="B337" s="41"/>
      <c r="C337" s="42"/>
      <c r="D337" s="228" t="s">
        <v>198</v>
      </c>
      <c r="E337" s="42"/>
      <c r="F337" s="229" t="s">
        <v>564</v>
      </c>
      <c r="G337" s="42"/>
      <c r="H337" s="42"/>
      <c r="I337" s="230"/>
      <c r="J337" s="42"/>
      <c r="K337" s="42"/>
      <c r="L337" s="46"/>
      <c r="M337" s="231"/>
      <c r="N337" s="23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198</v>
      </c>
      <c r="AU337" s="19" t="s">
        <v>83</v>
      </c>
    </row>
    <row r="338" s="2" customFormat="1">
      <c r="A338" s="40"/>
      <c r="B338" s="41"/>
      <c r="C338" s="42"/>
      <c r="D338" s="228" t="s">
        <v>303</v>
      </c>
      <c r="E338" s="42"/>
      <c r="F338" s="277" t="s">
        <v>566</v>
      </c>
      <c r="G338" s="42"/>
      <c r="H338" s="42"/>
      <c r="I338" s="230"/>
      <c r="J338" s="42"/>
      <c r="K338" s="42"/>
      <c r="L338" s="46"/>
      <c r="M338" s="231"/>
      <c r="N338" s="232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303</v>
      </c>
      <c r="AU338" s="19" t="s">
        <v>83</v>
      </c>
    </row>
    <row r="339" s="13" customFormat="1">
      <c r="A339" s="13"/>
      <c r="B339" s="235"/>
      <c r="C339" s="236"/>
      <c r="D339" s="228" t="s">
        <v>202</v>
      </c>
      <c r="E339" s="237" t="s">
        <v>19</v>
      </c>
      <c r="F339" s="238" t="s">
        <v>567</v>
      </c>
      <c r="G339" s="236"/>
      <c r="H339" s="239">
        <v>433.28199999999998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202</v>
      </c>
      <c r="AU339" s="245" t="s">
        <v>83</v>
      </c>
      <c r="AV339" s="13" t="s">
        <v>83</v>
      </c>
      <c r="AW339" s="13" t="s">
        <v>35</v>
      </c>
      <c r="AX339" s="13" t="s">
        <v>81</v>
      </c>
      <c r="AY339" s="245" t="s">
        <v>190</v>
      </c>
    </row>
    <row r="340" s="2" customFormat="1" ht="24.15" customHeight="1">
      <c r="A340" s="40"/>
      <c r="B340" s="41"/>
      <c r="C340" s="215" t="s">
        <v>568</v>
      </c>
      <c r="D340" s="215" t="s">
        <v>192</v>
      </c>
      <c r="E340" s="216" t="s">
        <v>569</v>
      </c>
      <c r="F340" s="217" t="s">
        <v>570</v>
      </c>
      <c r="G340" s="218" t="s">
        <v>279</v>
      </c>
      <c r="H340" s="219">
        <v>183.5</v>
      </c>
      <c r="I340" s="220"/>
      <c r="J340" s="221">
        <f>ROUND(I340*H340,2)</f>
        <v>0</v>
      </c>
      <c r="K340" s="217" t="s">
        <v>19</v>
      </c>
      <c r="L340" s="46"/>
      <c r="M340" s="222" t="s">
        <v>19</v>
      </c>
      <c r="N340" s="223" t="s">
        <v>45</v>
      </c>
      <c r="O340" s="86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6" t="s">
        <v>196</v>
      </c>
      <c r="AT340" s="226" t="s">
        <v>192</v>
      </c>
      <c r="AU340" s="226" t="s">
        <v>83</v>
      </c>
      <c r="AY340" s="19" t="s">
        <v>190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9" t="s">
        <v>81</v>
      </c>
      <c r="BK340" s="227">
        <f>ROUND(I340*H340,2)</f>
        <v>0</v>
      </c>
      <c r="BL340" s="19" t="s">
        <v>196</v>
      </c>
      <c r="BM340" s="226" t="s">
        <v>571</v>
      </c>
    </row>
    <row r="341" s="2" customFormat="1">
      <c r="A341" s="40"/>
      <c r="B341" s="41"/>
      <c r="C341" s="42"/>
      <c r="D341" s="228" t="s">
        <v>198</v>
      </c>
      <c r="E341" s="42"/>
      <c r="F341" s="229" t="s">
        <v>570</v>
      </c>
      <c r="G341" s="42"/>
      <c r="H341" s="42"/>
      <c r="I341" s="230"/>
      <c r="J341" s="42"/>
      <c r="K341" s="42"/>
      <c r="L341" s="46"/>
      <c r="M341" s="231"/>
      <c r="N341" s="232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198</v>
      </c>
      <c r="AU341" s="19" t="s">
        <v>83</v>
      </c>
    </row>
    <row r="342" s="13" customFormat="1">
      <c r="A342" s="13"/>
      <c r="B342" s="235"/>
      <c r="C342" s="236"/>
      <c r="D342" s="228" t="s">
        <v>202</v>
      </c>
      <c r="E342" s="237" t="s">
        <v>19</v>
      </c>
      <c r="F342" s="238" t="s">
        <v>572</v>
      </c>
      <c r="G342" s="236"/>
      <c r="H342" s="239">
        <v>183.5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202</v>
      </c>
      <c r="AU342" s="245" t="s">
        <v>83</v>
      </c>
      <c r="AV342" s="13" t="s">
        <v>83</v>
      </c>
      <c r="AW342" s="13" t="s">
        <v>35</v>
      </c>
      <c r="AX342" s="13" t="s">
        <v>81</v>
      </c>
      <c r="AY342" s="245" t="s">
        <v>190</v>
      </c>
    </row>
    <row r="343" s="2" customFormat="1" ht="24.15" customHeight="1">
      <c r="A343" s="40"/>
      <c r="B343" s="41"/>
      <c r="C343" s="215" t="s">
        <v>573</v>
      </c>
      <c r="D343" s="215" t="s">
        <v>192</v>
      </c>
      <c r="E343" s="216" t="s">
        <v>574</v>
      </c>
      <c r="F343" s="217" t="s">
        <v>575</v>
      </c>
      <c r="G343" s="218" t="s">
        <v>279</v>
      </c>
      <c r="H343" s="219">
        <v>565.14999999999998</v>
      </c>
      <c r="I343" s="220"/>
      <c r="J343" s="221">
        <f>ROUND(I343*H343,2)</f>
        <v>0</v>
      </c>
      <c r="K343" s="217" t="s">
        <v>19</v>
      </c>
      <c r="L343" s="46"/>
      <c r="M343" s="222" t="s">
        <v>19</v>
      </c>
      <c r="N343" s="223" t="s">
        <v>45</v>
      </c>
      <c r="O343" s="86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6" t="s">
        <v>196</v>
      </c>
      <c r="AT343" s="226" t="s">
        <v>192</v>
      </c>
      <c r="AU343" s="226" t="s">
        <v>83</v>
      </c>
      <c r="AY343" s="19" t="s">
        <v>190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81</v>
      </c>
      <c r="BK343" s="227">
        <f>ROUND(I343*H343,2)</f>
        <v>0</v>
      </c>
      <c r="BL343" s="19" t="s">
        <v>196</v>
      </c>
      <c r="BM343" s="226" t="s">
        <v>576</v>
      </c>
    </row>
    <row r="344" s="2" customFormat="1">
      <c r="A344" s="40"/>
      <c r="B344" s="41"/>
      <c r="C344" s="42"/>
      <c r="D344" s="228" t="s">
        <v>198</v>
      </c>
      <c r="E344" s="42"/>
      <c r="F344" s="229" t="s">
        <v>575</v>
      </c>
      <c r="G344" s="42"/>
      <c r="H344" s="42"/>
      <c r="I344" s="230"/>
      <c r="J344" s="42"/>
      <c r="K344" s="42"/>
      <c r="L344" s="46"/>
      <c r="M344" s="231"/>
      <c r="N344" s="232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198</v>
      </c>
      <c r="AU344" s="19" t="s">
        <v>83</v>
      </c>
    </row>
    <row r="345" s="13" customFormat="1">
      <c r="A345" s="13"/>
      <c r="B345" s="235"/>
      <c r="C345" s="236"/>
      <c r="D345" s="228" t="s">
        <v>202</v>
      </c>
      <c r="E345" s="237" t="s">
        <v>19</v>
      </c>
      <c r="F345" s="238" t="s">
        <v>577</v>
      </c>
      <c r="G345" s="236"/>
      <c r="H345" s="239">
        <v>565.14999999999998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202</v>
      </c>
      <c r="AU345" s="245" t="s">
        <v>83</v>
      </c>
      <c r="AV345" s="13" t="s">
        <v>83</v>
      </c>
      <c r="AW345" s="13" t="s">
        <v>35</v>
      </c>
      <c r="AX345" s="13" t="s">
        <v>81</v>
      </c>
      <c r="AY345" s="245" t="s">
        <v>190</v>
      </c>
    </row>
    <row r="346" s="12" customFormat="1" ht="22.8" customHeight="1">
      <c r="A346" s="12"/>
      <c r="B346" s="199"/>
      <c r="C346" s="200"/>
      <c r="D346" s="201" t="s">
        <v>73</v>
      </c>
      <c r="E346" s="213" t="s">
        <v>578</v>
      </c>
      <c r="F346" s="213" t="s">
        <v>579</v>
      </c>
      <c r="G346" s="200"/>
      <c r="H346" s="200"/>
      <c r="I346" s="203"/>
      <c r="J346" s="214">
        <f>BK346</f>
        <v>0</v>
      </c>
      <c r="K346" s="200"/>
      <c r="L346" s="205"/>
      <c r="M346" s="206"/>
      <c r="N346" s="207"/>
      <c r="O346" s="207"/>
      <c r="P346" s="208">
        <f>SUM(P347:P352)</f>
        <v>0</v>
      </c>
      <c r="Q346" s="207"/>
      <c r="R346" s="208">
        <f>SUM(R347:R352)</f>
        <v>0</v>
      </c>
      <c r="S346" s="207"/>
      <c r="T346" s="209">
        <f>SUM(T347:T352)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0" t="s">
        <v>81</v>
      </c>
      <c r="AT346" s="211" t="s">
        <v>73</v>
      </c>
      <c r="AU346" s="211" t="s">
        <v>81</v>
      </c>
      <c r="AY346" s="210" t="s">
        <v>190</v>
      </c>
      <c r="BK346" s="212">
        <f>SUM(BK347:BK352)</f>
        <v>0</v>
      </c>
    </row>
    <row r="347" s="2" customFormat="1" ht="16.5" customHeight="1">
      <c r="A347" s="40"/>
      <c r="B347" s="41"/>
      <c r="C347" s="215" t="s">
        <v>580</v>
      </c>
      <c r="D347" s="215" t="s">
        <v>192</v>
      </c>
      <c r="E347" s="216" t="s">
        <v>581</v>
      </c>
      <c r="F347" s="217" t="s">
        <v>582</v>
      </c>
      <c r="G347" s="218" t="s">
        <v>279</v>
      </c>
      <c r="H347" s="219">
        <v>1066.922</v>
      </c>
      <c r="I347" s="220"/>
      <c r="J347" s="221">
        <f>ROUND(I347*H347,2)</f>
        <v>0</v>
      </c>
      <c r="K347" s="217" t="s">
        <v>195</v>
      </c>
      <c r="L347" s="46"/>
      <c r="M347" s="222" t="s">
        <v>19</v>
      </c>
      <c r="N347" s="223" t="s">
        <v>45</v>
      </c>
      <c r="O347" s="86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6" t="s">
        <v>196</v>
      </c>
      <c r="AT347" s="226" t="s">
        <v>192</v>
      </c>
      <c r="AU347" s="226" t="s">
        <v>83</v>
      </c>
      <c r="AY347" s="19" t="s">
        <v>190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9" t="s">
        <v>81</v>
      </c>
      <c r="BK347" s="227">
        <f>ROUND(I347*H347,2)</f>
        <v>0</v>
      </c>
      <c r="BL347" s="19" t="s">
        <v>196</v>
      </c>
      <c r="BM347" s="226" t="s">
        <v>583</v>
      </c>
    </row>
    <row r="348" s="2" customFormat="1">
      <c r="A348" s="40"/>
      <c r="B348" s="41"/>
      <c r="C348" s="42"/>
      <c r="D348" s="228" t="s">
        <v>198</v>
      </c>
      <c r="E348" s="42"/>
      <c r="F348" s="229" t="s">
        <v>584</v>
      </c>
      <c r="G348" s="42"/>
      <c r="H348" s="42"/>
      <c r="I348" s="230"/>
      <c r="J348" s="42"/>
      <c r="K348" s="42"/>
      <c r="L348" s="46"/>
      <c r="M348" s="231"/>
      <c r="N348" s="232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198</v>
      </c>
      <c r="AU348" s="19" t="s">
        <v>83</v>
      </c>
    </row>
    <row r="349" s="2" customFormat="1">
      <c r="A349" s="40"/>
      <c r="B349" s="41"/>
      <c r="C349" s="42"/>
      <c r="D349" s="233" t="s">
        <v>200</v>
      </c>
      <c r="E349" s="42"/>
      <c r="F349" s="234" t="s">
        <v>585</v>
      </c>
      <c r="G349" s="42"/>
      <c r="H349" s="42"/>
      <c r="I349" s="230"/>
      <c r="J349" s="42"/>
      <c r="K349" s="42"/>
      <c r="L349" s="46"/>
      <c r="M349" s="231"/>
      <c r="N349" s="232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200</v>
      </c>
      <c r="AU349" s="19" t="s">
        <v>83</v>
      </c>
    </row>
    <row r="350" s="2" customFormat="1" ht="21.75" customHeight="1">
      <c r="A350" s="40"/>
      <c r="B350" s="41"/>
      <c r="C350" s="215" t="s">
        <v>586</v>
      </c>
      <c r="D350" s="215" t="s">
        <v>192</v>
      </c>
      <c r="E350" s="216" t="s">
        <v>587</v>
      </c>
      <c r="F350" s="217" t="s">
        <v>588</v>
      </c>
      <c r="G350" s="218" t="s">
        <v>279</v>
      </c>
      <c r="H350" s="219">
        <v>1066.922</v>
      </c>
      <c r="I350" s="220"/>
      <c r="J350" s="221">
        <f>ROUND(I350*H350,2)</f>
        <v>0</v>
      </c>
      <c r="K350" s="217" t="s">
        <v>195</v>
      </c>
      <c r="L350" s="46"/>
      <c r="M350" s="222" t="s">
        <v>19</v>
      </c>
      <c r="N350" s="223" t="s">
        <v>45</v>
      </c>
      <c r="O350" s="86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6" t="s">
        <v>196</v>
      </c>
      <c r="AT350" s="226" t="s">
        <v>192</v>
      </c>
      <c r="AU350" s="226" t="s">
        <v>83</v>
      </c>
      <c r="AY350" s="19" t="s">
        <v>190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9" t="s">
        <v>81</v>
      </c>
      <c r="BK350" s="227">
        <f>ROUND(I350*H350,2)</f>
        <v>0</v>
      </c>
      <c r="BL350" s="19" t="s">
        <v>196</v>
      </c>
      <c r="BM350" s="226" t="s">
        <v>589</v>
      </c>
    </row>
    <row r="351" s="2" customFormat="1">
      <c r="A351" s="40"/>
      <c r="B351" s="41"/>
      <c r="C351" s="42"/>
      <c r="D351" s="228" t="s">
        <v>198</v>
      </c>
      <c r="E351" s="42"/>
      <c r="F351" s="229" t="s">
        <v>590</v>
      </c>
      <c r="G351" s="42"/>
      <c r="H351" s="42"/>
      <c r="I351" s="230"/>
      <c r="J351" s="42"/>
      <c r="K351" s="42"/>
      <c r="L351" s="46"/>
      <c r="M351" s="231"/>
      <c r="N351" s="232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198</v>
      </c>
      <c r="AU351" s="19" t="s">
        <v>83</v>
      </c>
    </row>
    <row r="352" s="2" customFormat="1">
      <c r="A352" s="40"/>
      <c r="B352" s="41"/>
      <c r="C352" s="42"/>
      <c r="D352" s="233" t="s">
        <v>200</v>
      </c>
      <c r="E352" s="42"/>
      <c r="F352" s="234" t="s">
        <v>591</v>
      </c>
      <c r="G352" s="42"/>
      <c r="H352" s="42"/>
      <c r="I352" s="230"/>
      <c r="J352" s="42"/>
      <c r="K352" s="42"/>
      <c r="L352" s="46"/>
      <c r="M352" s="278"/>
      <c r="N352" s="279"/>
      <c r="O352" s="280"/>
      <c r="P352" s="280"/>
      <c r="Q352" s="280"/>
      <c r="R352" s="280"/>
      <c r="S352" s="280"/>
      <c r="T352" s="281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200</v>
      </c>
      <c r="AU352" s="19" t="s">
        <v>83</v>
      </c>
    </row>
    <row r="353" s="2" customFormat="1" ht="6.96" customHeight="1">
      <c r="A353" s="40"/>
      <c r="B353" s="61"/>
      <c r="C353" s="62"/>
      <c r="D353" s="62"/>
      <c r="E353" s="62"/>
      <c r="F353" s="62"/>
      <c r="G353" s="62"/>
      <c r="H353" s="62"/>
      <c r="I353" s="62"/>
      <c r="J353" s="62"/>
      <c r="K353" s="62"/>
      <c r="L353" s="46"/>
      <c r="M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</row>
  </sheetData>
  <sheetProtection sheet="1" autoFilter="0" formatColumns="0" formatRows="0" objects="1" scenarios="1" spinCount="100000" saltValue="Sh5kaulKPLXvdxZAkURnsWKlgG/j5n7WKR76DTlmUUxZuGfEf6XsNioTJEJgumqw7FELtQpTdAXyAQLTPi5qUw==" hashValue="6KFw+nqWbBKutc2bUgYL8VrBu2wxfLpMK3SF8+y1YCV1nJWDhALxe01ZNOHAmPUuHbxbVLBOmFI6JSeetWfGLQ==" algorithmName="SHA-512" password="CA9C"/>
  <autoFilter ref="C84:K35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113107211"/>
    <hyperlink ref="F94" r:id="rId2" display="https://podminky.urs.cz/item/CS_URS_2024_01/113154254"/>
    <hyperlink ref="F99" r:id="rId3" display="https://podminky.urs.cz/item/CS_URS_2024_01/113201112"/>
    <hyperlink ref="F105" r:id="rId4" display="https://podminky.urs.cz/item/CS_URS_2024_01/113204111"/>
    <hyperlink ref="F112" r:id="rId5" display="https://podminky.urs.cz/item/CS_URS_2024_01/121151113"/>
    <hyperlink ref="F115" r:id="rId6" display="https://podminky.urs.cz/item/CS_URS_2024_01/122452205"/>
    <hyperlink ref="F128" r:id="rId7" display="https://podminky.urs.cz/item/CS_URS_2024_01/181151321"/>
    <hyperlink ref="F136" r:id="rId8" display="https://podminky.urs.cz/item/CS_URS_2024_01/181152302"/>
    <hyperlink ref="F143" r:id="rId9" display="https://podminky.urs.cz/item/CS_URS_2024_01/181351006"/>
    <hyperlink ref="F149" r:id="rId10" display="https://podminky.urs.cz/item/CS_URS_2024_01/181451131"/>
    <hyperlink ref="F168" r:id="rId11" display="https://podminky.urs.cz/item/CS_URS_2024_01/56485101R"/>
    <hyperlink ref="F173" r:id="rId12" display="https://podminky.urs.cz/item/CS_URS_2024_01/564851111"/>
    <hyperlink ref="F178" r:id="rId13" display="https://podminky.urs.cz/item/CS_URS_2024_01/564921411"/>
    <hyperlink ref="F182" r:id="rId14" display="https://podminky.urs.cz/item/CS_URS_2024_01/565155111"/>
    <hyperlink ref="F187" r:id="rId15" display="https://podminky.urs.cz/item/CS_URS_2024_01/567921112"/>
    <hyperlink ref="F191" r:id="rId16" display="https://podminky.urs.cz/item/CS_URS_2024_01/573111111"/>
    <hyperlink ref="F195" r:id="rId17" display="https://podminky.urs.cz/item/CS_URS_2024_01/573211107"/>
    <hyperlink ref="F199" r:id="rId18" display="https://podminky.urs.cz/item/CS_URS_2024_01/577133111"/>
    <hyperlink ref="F203" r:id="rId19" display="https://podminky.urs.cz/item/CS_URS_2024_01/577134141"/>
    <hyperlink ref="F208" r:id="rId20" display="https://podminky.urs.cz/item/CS_URS_2024_01/596211113"/>
    <hyperlink ref="F219" r:id="rId21" display="https://podminky.urs.cz/item/CS_URS_2024_01/596212213"/>
    <hyperlink ref="F232" r:id="rId22" display="https://podminky.urs.cz/item/CS_URS_2024_01/596412213"/>
    <hyperlink ref="F244" r:id="rId23" display="https://podminky.urs.cz/item/CS_URS_2024_01/914111111"/>
    <hyperlink ref="F264" r:id="rId24" display="https://podminky.urs.cz/item/CS_URS_2024_01/914511111"/>
    <hyperlink ref="F269" r:id="rId25" display="https://podminky.urs.cz/item/CS_URS_2024_01/915311112"/>
    <hyperlink ref="F275" r:id="rId26" display="https://podminky.urs.cz/item/CS_URS_2024_01/915331111"/>
    <hyperlink ref="F279" r:id="rId27" display="https://podminky.urs.cz/item/CS_URS_2024_01/915331112"/>
    <hyperlink ref="F283" r:id="rId28" display="https://podminky.urs.cz/item/CS_URS_2024_01/916131213"/>
    <hyperlink ref="F312" r:id="rId29" display="https://podminky.urs.cz/item/CS_URS_2024_01/916331112"/>
    <hyperlink ref="F319" r:id="rId30" display="https://podminky.urs.cz/item/CS_URS_2024_01/919731122"/>
    <hyperlink ref="F323" r:id="rId31" display="https://podminky.urs.cz/item/CS_URS_2024_01/919732211"/>
    <hyperlink ref="F327" r:id="rId32" display="https://podminky.urs.cz/item/CS_URS_2024_01/919735112"/>
    <hyperlink ref="F331" r:id="rId33" display="https://podminky.urs.cz/item/CS_URS_2024_01/966006132"/>
    <hyperlink ref="F334" r:id="rId34" display="https://podminky.urs.cz/item/CS_URS_2024_01/966006211"/>
    <hyperlink ref="F349" r:id="rId35" display="https://podminky.urs.cz/item/CS_URS_2024_01/998223011"/>
    <hyperlink ref="F352" r:id="rId36" display="https://podminky.urs.cz/item/CS_URS_2024_01/998223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Stavební úpravy MK v ul. Šustova a 2. etapy ul. Polní v Třeboni - II.etapa</v>
      </c>
      <c r="F7" s="145"/>
      <c r="G7" s="145"/>
      <c r="H7" s="145"/>
      <c r="L7" s="22"/>
    </row>
    <row r="8" s="1" customFormat="1" ht="12" customHeight="1">
      <c r="B8" s="22"/>
      <c r="D8" s="145" t="s">
        <v>129</v>
      </c>
      <c r="L8" s="22"/>
    </row>
    <row r="9" s="2" customFormat="1" ht="16.5" customHeight="1">
      <c r="A9" s="40"/>
      <c r="B9" s="46"/>
      <c r="C9" s="40"/>
      <c r="D9" s="40"/>
      <c r="E9" s="146" t="s">
        <v>134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592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593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10. 2. 2024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34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28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3.25" customHeight="1">
      <c r="A29" s="150"/>
      <c r="B29" s="151"/>
      <c r="C29" s="150"/>
      <c r="D29" s="150"/>
      <c r="E29" s="152" t="s">
        <v>39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ROUND(J90,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ROUND((SUM(BE90:BE199)),  2)</f>
        <v>0</v>
      </c>
      <c r="G35" s="40"/>
      <c r="H35" s="40"/>
      <c r="I35" s="160">
        <v>0.20999999999999999</v>
      </c>
      <c r="J35" s="159">
        <f>ROUND(((SUM(BE90:BE199))*I35),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ROUND((SUM(BF90:BF199)),  2)</f>
        <v>0</v>
      </c>
      <c r="G36" s="40"/>
      <c r="H36" s="40"/>
      <c r="I36" s="160">
        <v>0.12</v>
      </c>
      <c r="J36" s="159">
        <f>ROUND(((SUM(BF90:BF199))*I36),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ROUND((SUM(BG90:BG199)),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ROUND((SUM(BH90:BH199)),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ROUND((SUM(BI90:BI199)),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165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Stavební úpravy MK v ul. Šustova a 2. etapy ul. Polní v Třeboni - II.etapa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134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592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SO_102_NV - Náhradní výsadba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Třeboň</v>
      </c>
      <c r="G56" s="42"/>
      <c r="H56" s="42"/>
      <c r="I56" s="34" t="s">
        <v>23</v>
      </c>
      <c r="J56" s="74" t="str">
        <f>IF(J14="","",J14)</f>
        <v>10. 2. 2024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Město Třeboň, Palackého nám. 46/II, 379 01 Třeboň</v>
      </c>
      <c r="G58" s="42"/>
      <c r="H58" s="42"/>
      <c r="I58" s="34" t="s">
        <v>31</v>
      </c>
      <c r="J58" s="38" t="str">
        <f>E23</f>
        <v>INVENTE, s.r.o., Žerotínova 483/1, 370 04 Č.Buděj.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166</v>
      </c>
      <c r="D61" s="174"/>
      <c r="E61" s="174"/>
      <c r="F61" s="174"/>
      <c r="G61" s="174"/>
      <c r="H61" s="174"/>
      <c r="I61" s="174"/>
      <c r="J61" s="175" t="s">
        <v>167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168</v>
      </c>
    </row>
    <row r="64" s="9" customFormat="1" ht="24.96" customHeight="1">
      <c r="A64" s="9"/>
      <c r="B64" s="177"/>
      <c r="C64" s="178"/>
      <c r="D64" s="179" t="s">
        <v>169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170</v>
      </c>
      <c r="E65" s="185"/>
      <c r="F65" s="185"/>
      <c r="G65" s="185"/>
      <c r="H65" s="185"/>
      <c r="I65" s="185"/>
      <c r="J65" s="186">
        <f>J92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594</v>
      </c>
      <c r="E66" s="185"/>
      <c r="F66" s="185"/>
      <c r="G66" s="185"/>
      <c r="H66" s="185"/>
      <c r="I66" s="185"/>
      <c r="J66" s="186">
        <f>J178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174</v>
      </c>
      <c r="E67" s="185"/>
      <c r="F67" s="185"/>
      <c r="G67" s="185"/>
      <c r="H67" s="185"/>
      <c r="I67" s="185"/>
      <c r="J67" s="186">
        <f>J190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595</v>
      </c>
      <c r="E68" s="180"/>
      <c r="F68" s="180"/>
      <c r="G68" s="180"/>
      <c r="H68" s="180"/>
      <c r="I68" s="180"/>
      <c r="J68" s="181">
        <f>J197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175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Stavební úpravy MK v ul. Šustova a 2. etapy ul. Polní v Třeboni - II.etapa</v>
      </c>
      <c r="F78" s="34"/>
      <c r="G78" s="34"/>
      <c r="H78" s="34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129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2" t="s">
        <v>134</v>
      </c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592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SO_102_NV - Náhradní výsadba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Třeboň</v>
      </c>
      <c r="G84" s="42"/>
      <c r="H84" s="42"/>
      <c r="I84" s="34" t="s">
        <v>23</v>
      </c>
      <c r="J84" s="74" t="str">
        <f>IF(J14="","",J14)</f>
        <v>10. 2. 2024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25</v>
      </c>
      <c r="D86" s="42"/>
      <c r="E86" s="42"/>
      <c r="F86" s="29" t="str">
        <f>E17</f>
        <v>Město Třeboň, Palackého nám. 46/II, 379 01 Třeboň</v>
      </c>
      <c r="G86" s="42"/>
      <c r="H86" s="42"/>
      <c r="I86" s="34" t="s">
        <v>31</v>
      </c>
      <c r="J86" s="38" t="str">
        <f>E23</f>
        <v>INVENTE, s.r.o., Žerotínova 483/1, 370 04 Č.Buděj.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IF(E20="","",E20)</f>
        <v>Vyplň údaj</v>
      </c>
      <c r="G87" s="42"/>
      <c r="H87" s="42"/>
      <c r="I87" s="34" t="s">
        <v>36</v>
      </c>
      <c r="J87" s="38" t="str">
        <f>E26</f>
        <v xml:space="preserve"> 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8"/>
      <c r="B89" s="189"/>
      <c r="C89" s="190" t="s">
        <v>176</v>
      </c>
      <c r="D89" s="191" t="s">
        <v>59</v>
      </c>
      <c r="E89" s="191" t="s">
        <v>55</v>
      </c>
      <c r="F89" s="191" t="s">
        <v>56</v>
      </c>
      <c r="G89" s="191" t="s">
        <v>177</v>
      </c>
      <c r="H89" s="191" t="s">
        <v>178</v>
      </c>
      <c r="I89" s="191" t="s">
        <v>179</v>
      </c>
      <c r="J89" s="191" t="s">
        <v>167</v>
      </c>
      <c r="K89" s="192" t="s">
        <v>180</v>
      </c>
      <c r="L89" s="193"/>
      <c r="M89" s="94" t="s">
        <v>19</v>
      </c>
      <c r="N89" s="95" t="s">
        <v>44</v>
      </c>
      <c r="O89" s="95" t="s">
        <v>181</v>
      </c>
      <c r="P89" s="95" t="s">
        <v>182</v>
      </c>
      <c r="Q89" s="95" t="s">
        <v>183</v>
      </c>
      <c r="R89" s="95" t="s">
        <v>184</v>
      </c>
      <c r="S89" s="95" t="s">
        <v>185</v>
      </c>
      <c r="T89" s="96" t="s">
        <v>186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0"/>
      <c r="B90" s="41"/>
      <c r="C90" s="101" t="s">
        <v>187</v>
      </c>
      <c r="D90" s="42"/>
      <c r="E90" s="42"/>
      <c r="F90" s="42"/>
      <c r="G90" s="42"/>
      <c r="H90" s="42"/>
      <c r="I90" s="42"/>
      <c r="J90" s="194">
        <f>BK90</f>
        <v>0</v>
      </c>
      <c r="K90" s="42"/>
      <c r="L90" s="46"/>
      <c r="M90" s="97"/>
      <c r="N90" s="195"/>
      <c r="O90" s="98"/>
      <c r="P90" s="196">
        <f>P91+P197</f>
        <v>0</v>
      </c>
      <c r="Q90" s="98"/>
      <c r="R90" s="196">
        <f>R91+R197</f>
        <v>36.183350599999997</v>
      </c>
      <c r="S90" s="98"/>
      <c r="T90" s="197">
        <f>T91+T197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168</v>
      </c>
      <c r="BK90" s="198">
        <f>BK91+BK197</f>
        <v>0</v>
      </c>
    </row>
    <row r="91" s="12" customFormat="1" ht="25.92" customHeight="1">
      <c r="A91" s="12"/>
      <c r="B91" s="199"/>
      <c r="C91" s="200"/>
      <c r="D91" s="201" t="s">
        <v>73</v>
      </c>
      <c r="E91" s="202" t="s">
        <v>188</v>
      </c>
      <c r="F91" s="202" t="s">
        <v>189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P92+P178+P190</f>
        <v>0</v>
      </c>
      <c r="Q91" s="207"/>
      <c r="R91" s="208">
        <f>R92+R178+R190</f>
        <v>36.183350599999997</v>
      </c>
      <c r="S91" s="207"/>
      <c r="T91" s="209">
        <f>T92+T178+T190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73</v>
      </c>
      <c r="AU91" s="211" t="s">
        <v>74</v>
      </c>
      <c r="AY91" s="210" t="s">
        <v>190</v>
      </c>
      <c r="BK91" s="212">
        <f>BK92+BK178+BK190</f>
        <v>0</v>
      </c>
    </row>
    <row r="92" s="12" customFormat="1" ht="22.8" customHeight="1">
      <c r="A92" s="12"/>
      <c r="B92" s="199"/>
      <c r="C92" s="200"/>
      <c r="D92" s="201" t="s">
        <v>73</v>
      </c>
      <c r="E92" s="213" t="s">
        <v>81</v>
      </c>
      <c r="F92" s="213" t="s">
        <v>191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SUM(P93:P177)</f>
        <v>0</v>
      </c>
      <c r="Q92" s="207"/>
      <c r="R92" s="208">
        <f>SUM(R93:R177)</f>
        <v>36.161377999999999</v>
      </c>
      <c r="S92" s="207"/>
      <c r="T92" s="209">
        <f>SUM(T93:T177)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81</v>
      </c>
      <c r="AT92" s="211" t="s">
        <v>73</v>
      </c>
      <c r="AU92" s="211" t="s">
        <v>81</v>
      </c>
      <c r="AY92" s="210" t="s">
        <v>190</v>
      </c>
      <c r="BK92" s="212">
        <f>SUM(BK93:BK177)</f>
        <v>0</v>
      </c>
    </row>
    <row r="93" s="2" customFormat="1" ht="16.5" customHeight="1">
      <c r="A93" s="40"/>
      <c r="B93" s="41"/>
      <c r="C93" s="215" t="s">
        <v>81</v>
      </c>
      <c r="D93" s="215" t="s">
        <v>192</v>
      </c>
      <c r="E93" s="216" t="s">
        <v>596</v>
      </c>
      <c r="F93" s="217" t="s">
        <v>597</v>
      </c>
      <c r="G93" s="218" t="s">
        <v>296</v>
      </c>
      <c r="H93" s="219">
        <v>31</v>
      </c>
      <c r="I93" s="220"/>
      <c r="J93" s="221">
        <f>ROUND(I93*H93,2)</f>
        <v>0</v>
      </c>
      <c r="K93" s="217" t="s">
        <v>195</v>
      </c>
      <c r="L93" s="46"/>
      <c r="M93" s="222" t="s">
        <v>19</v>
      </c>
      <c r="N93" s="223" t="s">
        <v>45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196</v>
      </c>
      <c r="AT93" s="226" t="s">
        <v>192</v>
      </c>
      <c r="AU93" s="226" t="s">
        <v>83</v>
      </c>
      <c r="AY93" s="19" t="s">
        <v>190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81</v>
      </c>
      <c r="BK93" s="227">
        <f>ROUND(I93*H93,2)</f>
        <v>0</v>
      </c>
      <c r="BL93" s="19" t="s">
        <v>196</v>
      </c>
      <c r="BM93" s="226" t="s">
        <v>598</v>
      </c>
    </row>
    <row r="94" s="2" customFormat="1">
      <c r="A94" s="40"/>
      <c r="B94" s="41"/>
      <c r="C94" s="42"/>
      <c r="D94" s="228" t="s">
        <v>198</v>
      </c>
      <c r="E94" s="42"/>
      <c r="F94" s="229" t="s">
        <v>599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198</v>
      </c>
      <c r="AU94" s="19" t="s">
        <v>83</v>
      </c>
    </row>
    <row r="95" s="2" customFormat="1">
      <c r="A95" s="40"/>
      <c r="B95" s="41"/>
      <c r="C95" s="42"/>
      <c r="D95" s="233" t="s">
        <v>200</v>
      </c>
      <c r="E95" s="42"/>
      <c r="F95" s="234" t="s">
        <v>600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200</v>
      </c>
      <c r="AU95" s="19" t="s">
        <v>83</v>
      </c>
    </row>
    <row r="96" s="2" customFormat="1" ht="16.5" customHeight="1">
      <c r="A96" s="40"/>
      <c r="B96" s="41"/>
      <c r="C96" s="215" t="s">
        <v>83</v>
      </c>
      <c r="D96" s="215" t="s">
        <v>192</v>
      </c>
      <c r="E96" s="216" t="s">
        <v>601</v>
      </c>
      <c r="F96" s="217" t="s">
        <v>602</v>
      </c>
      <c r="G96" s="218" t="s">
        <v>296</v>
      </c>
      <c r="H96" s="219">
        <v>31</v>
      </c>
      <c r="I96" s="220"/>
      <c r="J96" s="221">
        <f>ROUND(I96*H96,2)</f>
        <v>0</v>
      </c>
      <c r="K96" s="217" t="s">
        <v>195</v>
      </c>
      <c r="L96" s="46"/>
      <c r="M96" s="222" t="s">
        <v>19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196</v>
      </c>
      <c r="AT96" s="226" t="s">
        <v>192</v>
      </c>
      <c r="AU96" s="226" t="s">
        <v>83</v>
      </c>
      <c r="AY96" s="19" t="s">
        <v>190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196</v>
      </c>
      <c r="BM96" s="226" t="s">
        <v>603</v>
      </c>
    </row>
    <row r="97" s="2" customFormat="1">
      <c r="A97" s="40"/>
      <c r="B97" s="41"/>
      <c r="C97" s="42"/>
      <c r="D97" s="228" t="s">
        <v>198</v>
      </c>
      <c r="E97" s="42"/>
      <c r="F97" s="229" t="s">
        <v>604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198</v>
      </c>
      <c r="AU97" s="19" t="s">
        <v>83</v>
      </c>
    </row>
    <row r="98" s="2" customFormat="1">
      <c r="A98" s="40"/>
      <c r="B98" s="41"/>
      <c r="C98" s="42"/>
      <c r="D98" s="233" t="s">
        <v>200</v>
      </c>
      <c r="E98" s="42"/>
      <c r="F98" s="234" t="s">
        <v>605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200</v>
      </c>
      <c r="AU98" s="19" t="s">
        <v>83</v>
      </c>
    </row>
    <row r="99" s="2" customFormat="1" ht="24.15" customHeight="1">
      <c r="A99" s="40"/>
      <c r="B99" s="41"/>
      <c r="C99" s="215" t="s">
        <v>112</v>
      </c>
      <c r="D99" s="215" t="s">
        <v>192</v>
      </c>
      <c r="E99" s="216" t="s">
        <v>245</v>
      </c>
      <c r="F99" s="217" t="s">
        <v>246</v>
      </c>
      <c r="G99" s="218" t="s">
        <v>233</v>
      </c>
      <c r="H99" s="219">
        <v>149.38</v>
      </c>
      <c r="I99" s="220"/>
      <c r="J99" s="221">
        <f>ROUND(I99*H99,2)</f>
        <v>0</v>
      </c>
      <c r="K99" s="217" t="s">
        <v>19</v>
      </c>
      <c r="L99" s="46"/>
      <c r="M99" s="222" t="s">
        <v>19</v>
      </c>
      <c r="N99" s="223" t="s">
        <v>45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196</v>
      </c>
      <c r="AT99" s="226" t="s">
        <v>192</v>
      </c>
      <c r="AU99" s="226" t="s">
        <v>83</v>
      </c>
      <c r="AY99" s="19" t="s">
        <v>190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81</v>
      </c>
      <c r="BK99" s="227">
        <f>ROUND(I99*H99,2)</f>
        <v>0</v>
      </c>
      <c r="BL99" s="19" t="s">
        <v>196</v>
      </c>
      <c r="BM99" s="226" t="s">
        <v>606</v>
      </c>
    </row>
    <row r="100" s="2" customFormat="1">
      <c r="A100" s="40"/>
      <c r="B100" s="41"/>
      <c r="C100" s="42"/>
      <c r="D100" s="228" t="s">
        <v>198</v>
      </c>
      <c r="E100" s="42"/>
      <c r="F100" s="229" t="s">
        <v>248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198</v>
      </c>
      <c r="AU100" s="19" t="s">
        <v>83</v>
      </c>
    </row>
    <row r="101" s="2" customFormat="1" ht="16.5" customHeight="1">
      <c r="A101" s="40"/>
      <c r="B101" s="41"/>
      <c r="C101" s="215" t="s">
        <v>196</v>
      </c>
      <c r="D101" s="215" t="s">
        <v>192</v>
      </c>
      <c r="E101" s="216" t="s">
        <v>607</v>
      </c>
      <c r="F101" s="217" t="s">
        <v>608</v>
      </c>
      <c r="G101" s="218" t="s">
        <v>132</v>
      </c>
      <c r="H101" s="219">
        <v>138.24000000000001</v>
      </c>
      <c r="I101" s="220"/>
      <c r="J101" s="221">
        <f>ROUND(I101*H101,2)</f>
        <v>0</v>
      </c>
      <c r="K101" s="217" t="s">
        <v>195</v>
      </c>
      <c r="L101" s="46"/>
      <c r="M101" s="222" t="s">
        <v>19</v>
      </c>
      <c r="N101" s="223" t="s">
        <v>45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196</v>
      </c>
      <c r="AT101" s="226" t="s">
        <v>192</v>
      </c>
      <c r="AU101" s="226" t="s">
        <v>83</v>
      </c>
      <c r="AY101" s="19" t="s">
        <v>190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81</v>
      </c>
      <c r="BK101" s="227">
        <f>ROUND(I101*H101,2)</f>
        <v>0</v>
      </c>
      <c r="BL101" s="19" t="s">
        <v>196</v>
      </c>
      <c r="BM101" s="226" t="s">
        <v>609</v>
      </c>
    </row>
    <row r="102" s="2" customFormat="1">
      <c r="A102" s="40"/>
      <c r="B102" s="41"/>
      <c r="C102" s="42"/>
      <c r="D102" s="228" t="s">
        <v>198</v>
      </c>
      <c r="E102" s="42"/>
      <c r="F102" s="229" t="s">
        <v>610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198</v>
      </c>
      <c r="AU102" s="19" t="s">
        <v>83</v>
      </c>
    </row>
    <row r="103" s="2" customFormat="1">
      <c r="A103" s="40"/>
      <c r="B103" s="41"/>
      <c r="C103" s="42"/>
      <c r="D103" s="233" t="s">
        <v>200</v>
      </c>
      <c r="E103" s="42"/>
      <c r="F103" s="234" t="s">
        <v>611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200</v>
      </c>
      <c r="AU103" s="19" t="s">
        <v>83</v>
      </c>
    </row>
    <row r="104" s="13" customFormat="1">
      <c r="A104" s="13"/>
      <c r="B104" s="235"/>
      <c r="C104" s="236"/>
      <c r="D104" s="228" t="s">
        <v>202</v>
      </c>
      <c r="E104" s="237" t="s">
        <v>19</v>
      </c>
      <c r="F104" s="238" t="s">
        <v>612</v>
      </c>
      <c r="G104" s="236"/>
      <c r="H104" s="239">
        <v>138.24000000000001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202</v>
      </c>
      <c r="AU104" s="245" t="s">
        <v>83</v>
      </c>
      <c r="AV104" s="13" t="s">
        <v>83</v>
      </c>
      <c r="AW104" s="13" t="s">
        <v>35</v>
      </c>
      <c r="AX104" s="13" t="s">
        <v>81</v>
      </c>
      <c r="AY104" s="245" t="s">
        <v>190</v>
      </c>
    </row>
    <row r="105" s="2" customFormat="1" ht="16.5" customHeight="1">
      <c r="A105" s="40"/>
      <c r="B105" s="41"/>
      <c r="C105" s="267" t="s">
        <v>224</v>
      </c>
      <c r="D105" s="267" t="s">
        <v>276</v>
      </c>
      <c r="E105" s="268" t="s">
        <v>613</v>
      </c>
      <c r="F105" s="269" t="s">
        <v>614</v>
      </c>
      <c r="G105" s="270" t="s">
        <v>132</v>
      </c>
      <c r="H105" s="271">
        <v>163.74500000000001</v>
      </c>
      <c r="I105" s="272"/>
      <c r="J105" s="273">
        <f>ROUND(I105*H105,2)</f>
        <v>0</v>
      </c>
      <c r="K105" s="269" t="s">
        <v>195</v>
      </c>
      <c r="L105" s="274"/>
      <c r="M105" s="275" t="s">
        <v>19</v>
      </c>
      <c r="N105" s="276" t="s">
        <v>45</v>
      </c>
      <c r="O105" s="86"/>
      <c r="P105" s="224">
        <f>O105*H105</f>
        <v>0</v>
      </c>
      <c r="Q105" s="224">
        <v>0.00040000000000000002</v>
      </c>
      <c r="R105" s="224">
        <f>Q105*H105</f>
        <v>0.065498000000000001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249</v>
      </c>
      <c r="AT105" s="226" t="s">
        <v>276</v>
      </c>
      <c r="AU105" s="226" t="s">
        <v>83</v>
      </c>
      <c r="AY105" s="19" t="s">
        <v>190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81</v>
      </c>
      <c r="BK105" s="227">
        <f>ROUND(I105*H105,2)</f>
        <v>0</v>
      </c>
      <c r="BL105" s="19" t="s">
        <v>196</v>
      </c>
      <c r="BM105" s="226" t="s">
        <v>615</v>
      </c>
    </row>
    <row r="106" s="2" customFormat="1">
      <c r="A106" s="40"/>
      <c r="B106" s="41"/>
      <c r="C106" s="42"/>
      <c r="D106" s="228" t="s">
        <v>198</v>
      </c>
      <c r="E106" s="42"/>
      <c r="F106" s="229" t="s">
        <v>614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198</v>
      </c>
      <c r="AU106" s="19" t="s">
        <v>83</v>
      </c>
    </row>
    <row r="107" s="13" customFormat="1">
      <c r="A107" s="13"/>
      <c r="B107" s="235"/>
      <c r="C107" s="236"/>
      <c r="D107" s="228" t="s">
        <v>202</v>
      </c>
      <c r="E107" s="236"/>
      <c r="F107" s="238" t="s">
        <v>616</v>
      </c>
      <c r="G107" s="236"/>
      <c r="H107" s="239">
        <v>163.74500000000001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202</v>
      </c>
      <c r="AU107" s="245" t="s">
        <v>83</v>
      </c>
      <c r="AV107" s="13" t="s">
        <v>83</v>
      </c>
      <c r="AW107" s="13" t="s">
        <v>4</v>
      </c>
      <c r="AX107" s="13" t="s">
        <v>81</v>
      </c>
      <c r="AY107" s="245" t="s">
        <v>190</v>
      </c>
    </row>
    <row r="108" s="2" customFormat="1" ht="21.75" customHeight="1">
      <c r="A108" s="40"/>
      <c r="B108" s="41"/>
      <c r="C108" s="215" t="s">
        <v>421</v>
      </c>
      <c r="D108" s="215" t="s">
        <v>192</v>
      </c>
      <c r="E108" s="216" t="s">
        <v>617</v>
      </c>
      <c r="F108" s="217" t="s">
        <v>618</v>
      </c>
      <c r="G108" s="218" t="s">
        <v>296</v>
      </c>
      <c r="H108" s="219">
        <v>26</v>
      </c>
      <c r="I108" s="220"/>
      <c r="J108" s="221">
        <f>ROUND(I108*H108,2)</f>
        <v>0</v>
      </c>
      <c r="K108" s="217" t="s">
        <v>195</v>
      </c>
      <c r="L108" s="46"/>
      <c r="M108" s="222" t="s">
        <v>19</v>
      </c>
      <c r="N108" s="223" t="s">
        <v>45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196</v>
      </c>
      <c r="AT108" s="226" t="s">
        <v>192</v>
      </c>
      <c r="AU108" s="226" t="s">
        <v>83</v>
      </c>
      <c r="AY108" s="19" t="s">
        <v>190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196</v>
      </c>
      <c r="BM108" s="226" t="s">
        <v>619</v>
      </c>
    </row>
    <row r="109" s="2" customFormat="1">
      <c r="A109" s="40"/>
      <c r="B109" s="41"/>
      <c r="C109" s="42"/>
      <c r="D109" s="228" t="s">
        <v>198</v>
      </c>
      <c r="E109" s="42"/>
      <c r="F109" s="229" t="s">
        <v>620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198</v>
      </c>
      <c r="AU109" s="19" t="s">
        <v>83</v>
      </c>
    </row>
    <row r="110" s="2" customFormat="1">
      <c r="A110" s="40"/>
      <c r="B110" s="41"/>
      <c r="C110" s="42"/>
      <c r="D110" s="233" t="s">
        <v>200</v>
      </c>
      <c r="E110" s="42"/>
      <c r="F110" s="234" t="s">
        <v>621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200</v>
      </c>
      <c r="AU110" s="19" t="s">
        <v>83</v>
      </c>
    </row>
    <row r="111" s="13" customFormat="1">
      <c r="A111" s="13"/>
      <c r="B111" s="235"/>
      <c r="C111" s="236"/>
      <c r="D111" s="228" t="s">
        <v>202</v>
      </c>
      <c r="E111" s="237" t="s">
        <v>19</v>
      </c>
      <c r="F111" s="238" t="s">
        <v>622</v>
      </c>
      <c r="G111" s="236"/>
      <c r="H111" s="239">
        <v>26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202</v>
      </c>
      <c r="AU111" s="245" t="s">
        <v>83</v>
      </c>
      <c r="AV111" s="13" t="s">
        <v>83</v>
      </c>
      <c r="AW111" s="13" t="s">
        <v>35</v>
      </c>
      <c r="AX111" s="13" t="s">
        <v>81</v>
      </c>
      <c r="AY111" s="245" t="s">
        <v>190</v>
      </c>
    </row>
    <row r="112" s="2" customFormat="1" ht="16.5" customHeight="1">
      <c r="A112" s="40"/>
      <c r="B112" s="41"/>
      <c r="C112" s="267" t="s">
        <v>427</v>
      </c>
      <c r="D112" s="267" t="s">
        <v>276</v>
      </c>
      <c r="E112" s="268" t="s">
        <v>623</v>
      </c>
      <c r="F112" s="269" t="s">
        <v>624</v>
      </c>
      <c r="G112" s="270" t="s">
        <v>233</v>
      </c>
      <c r="H112" s="271">
        <v>29.379999999999999</v>
      </c>
      <c r="I112" s="272"/>
      <c r="J112" s="273">
        <f>ROUND(I112*H112,2)</f>
        <v>0</v>
      </c>
      <c r="K112" s="269" t="s">
        <v>195</v>
      </c>
      <c r="L112" s="274"/>
      <c r="M112" s="275" t="s">
        <v>19</v>
      </c>
      <c r="N112" s="276" t="s">
        <v>45</v>
      </c>
      <c r="O112" s="86"/>
      <c r="P112" s="224">
        <f>O112*H112</f>
        <v>0</v>
      </c>
      <c r="Q112" s="224">
        <v>0.22</v>
      </c>
      <c r="R112" s="224">
        <f>Q112*H112</f>
        <v>6.4635999999999996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249</v>
      </c>
      <c r="AT112" s="226" t="s">
        <v>276</v>
      </c>
      <c r="AU112" s="226" t="s">
        <v>83</v>
      </c>
      <c r="AY112" s="19" t="s">
        <v>190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81</v>
      </c>
      <c r="BK112" s="227">
        <f>ROUND(I112*H112,2)</f>
        <v>0</v>
      </c>
      <c r="BL112" s="19" t="s">
        <v>196</v>
      </c>
      <c r="BM112" s="226" t="s">
        <v>625</v>
      </c>
    </row>
    <row r="113" s="2" customFormat="1">
      <c r="A113" s="40"/>
      <c r="B113" s="41"/>
      <c r="C113" s="42"/>
      <c r="D113" s="228" t="s">
        <v>198</v>
      </c>
      <c r="E113" s="42"/>
      <c r="F113" s="229" t="s">
        <v>624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198</v>
      </c>
      <c r="AU113" s="19" t="s">
        <v>83</v>
      </c>
    </row>
    <row r="114" s="13" customFormat="1">
      <c r="A114" s="13"/>
      <c r="B114" s="235"/>
      <c r="C114" s="236"/>
      <c r="D114" s="228" t="s">
        <v>202</v>
      </c>
      <c r="E114" s="236"/>
      <c r="F114" s="238" t="s">
        <v>626</v>
      </c>
      <c r="G114" s="236"/>
      <c r="H114" s="239">
        <v>29.379999999999999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202</v>
      </c>
      <c r="AU114" s="245" t="s">
        <v>83</v>
      </c>
      <c r="AV114" s="13" t="s">
        <v>83</v>
      </c>
      <c r="AW114" s="13" t="s">
        <v>4</v>
      </c>
      <c r="AX114" s="13" t="s">
        <v>81</v>
      </c>
      <c r="AY114" s="245" t="s">
        <v>190</v>
      </c>
    </row>
    <row r="115" s="2" customFormat="1" ht="24.15" customHeight="1">
      <c r="A115" s="40"/>
      <c r="B115" s="41"/>
      <c r="C115" s="215" t="s">
        <v>249</v>
      </c>
      <c r="D115" s="215" t="s">
        <v>192</v>
      </c>
      <c r="E115" s="216" t="s">
        <v>627</v>
      </c>
      <c r="F115" s="217" t="s">
        <v>628</v>
      </c>
      <c r="G115" s="218" t="s">
        <v>110</v>
      </c>
      <c r="H115" s="219">
        <v>50.399999999999999</v>
      </c>
      <c r="I115" s="220"/>
      <c r="J115" s="221">
        <f>ROUND(I115*H115,2)</f>
        <v>0</v>
      </c>
      <c r="K115" s="217" t="s">
        <v>19</v>
      </c>
      <c r="L115" s="46"/>
      <c r="M115" s="222" t="s">
        <v>19</v>
      </c>
      <c r="N115" s="223" t="s">
        <v>45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196</v>
      </c>
      <c r="AT115" s="226" t="s">
        <v>192</v>
      </c>
      <c r="AU115" s="226" t="s">
        <v>83</v>
      </c>
      <c r="AY115" s="19" t="s">
        <v>190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81</v>
      </c>
      <c r="BK115" s="227">
        <f>ROUND(I115*H115,2)</f>
        <v>0</v>
      </c>
      <c r="BL115" s="19" t="s">
        <v>196</v>
      </c>
      <c r="BM115" s="226" t="s">
        <v>629</v>
      </c>
    </row>
    <row r="116" s="2" customFormat="1">
      <c r="A116" s="40"/>
      <c r="B116" s="41"/>
      <c r="C116" s="42"/>
      <c r="D116" s="228" t="s">
        <v>198</v>
      </c>
      <c r="E116" s="42"/>
      <c r="F116" s="229" t="s">
        <v>628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198</v>
      </c>
      <c r="AU116" s="19" t="s">
        <v>83</v>
      </c>
    </row>
    <row r="117" s="13" customFormat="1">
      <c r="A117" s="13"/>
      <c r="B117" s="235"/>
      <c r="C117" s="236"/>
      <c r="D117" s="228" t="s">
        <v>202</v>
      </c>
      <c r="E117" s="237" t="s">
        <v>19</v>
      </c>
      <c r="F117" s="238" t="s">
        <v>630</v>
      </c>
      <c r="G117" s="236"/>
      <c r="H117" s="239">
        <v>50.399999999999999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202</v>
      </c>
      <c r="AU117" s="245" t="s">
        <v>83</v>
      </c>
      <c r="AV117" s="13" t="s">
        <v>83</v>
      </c>
      <c r="AW117" s="13" t="s">
        <v>35</v>
      </c>
      <c r="AX117" s="13" t="s">
        <v>81</v>
      </c>
      <c r="AY117" s="245" t="s">
        <v>190</v>
      </c>
    </row>
    <row r="118" s="2" customFormat="1" ht="16.5" customHeight="1">
      <c r="A118" s="40"/>
      <c r="B118" s="41"/>
      <c r="C118" s="267" t="s">
        <v>259</v>
      </c>
      <c r="D118" s="267" t="s">
        <v>276</v>
      </c>
      <c r="E118" s="268" t="s">
        <v>623</v>
      </c>
      <c r="F118" s="269" t="s">
        <v>624</v>
      </c>
      <c r="G118" s="270" t="s">
        <v>233</v>
      </c>
      <c r="H118" s="271">
        <v>120</v>
      </c>
      <c r="I118" s="272"/>
      <c r="J118" s="273">
        <f>ROUND(I118*H118,2)</f>
        <v>0</v>
      </c>
      <c r="K118" s="269" t="s">
        <v>195</v>
      </c>
      <c r="L118" s="274"/>
      <c r="M118" s="275" t="s">
        <v>19</v>
      </c>
      <c r="N118" s="276" t="s">
        <v>45</v>
      </c>
      <c r="O118" s="86"/>
      <c r="P118" s="224">
        <f>O118*H118</f>
        <v>0</v>
      </c>
      <c r="Q118" s="224">
        <v>0.22</v>
      </c>
      <c r="R118" s="224">
        <f>Q118*H118</f>
        <v>26.399999999999999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249</v>
      </c>
      <c r="AT118" s="226" t="s">
        <v>276</v>
      </c>
      <c r="AU118" s="226" t="s">
        <v>83</v>
      </c>
      <c r="AY118" s="19" t="s">
        <v>190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81</v>
      </c>
      <c r="BK118" s="227">
        <f>ROUND(I118*H118,2)</f>
        <v>0</v>
      </c>
      <c r="BL118" s="19" t="s">
        <v>196</v>
      </c>
      <c r="BM118" s="226" t="s">
        <v>631</v>
      </c>
    </row>
    <row r="119" s="2" customFormat="1">
      <c r="A119" s="40"/>
      <c r="B119" s="41"/>
      <c r="C119" s="42"/>
      <c r="D119" s="228" t="s">
        <v>198</v>
      </c>
      <c r="E119" s="42"/>
      <c r="F119" s="229" t="s">
        <v>624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198</v>
      </c>
      <c r="AU119" s="19" t="s">
        <v>83</v>
      </c>
    </row>
    <row r="120" s="13" customFormat="1">
      <c r="A120" s="13"/>
      <c r="B120" s="235"/>
      <c r="C120" s="236"/>
      <c r="D120" s="228" t="s">
        <v>202</v>
      </c>
      <c r="E120" s="236"/>
      <c r="F120" s="238" t="s">
        <v>632</v>
      </c>
      <c r="G120" s="236"/>
      <c r="H120" s="239">
        <v>120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202</v>
      </c>
      <c r="AU120" s="245" t="s">
        <v>83</v>
      </c>
      <c r="AV120" s="13" t="s">
        <v>83</v>
      </c>
      <c r="AW120" s="13" t="s">
        <v>4</v>
      </c>
      <c r="AX120" s="13" t="s">
        <v>81</v>
      </c>
      <c r="AY120" s="245" t="s">
        <v>190</v>
      </c>
    </row>
    <row r="121" s="2" customFormat="1" ht="21.75" customHeight="1">
      <c r="A121" s="40"/>
      <c r="B121" s="41"/>
      <c r="C121" s="215" t="s">
        <v>266</v>
      </c>
      <c r="D121" s="215" t="s">
        <v>192</v>
      </c>
      <c r="E121" s="216" t="s">
        <v>633</v>
      </c>
      <c r="F121" s="217" t="s">
        <v>634</v>
      </c>
      <c r="G121" s="218" t="s">
        <v>110</v>
      </c>
      <c r="H121" s="219">
        <v>57.600000000000001</v>
      </c>
      <c r="I121" s="220"/>
      <c r="J121" s="221">
        <f>ROUND(I121*H121,2)</f>
        <v>0</v>
      </c>
      <c r="K121" s="217" t="s">
        <v>195</v>
      </c>
      <c r="L121" s="46"/>
      <c r="M121" s="222" t="s">
        <v>19</v>
      </c>
      <c r="N121" s="223" t="s">
        <v>45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196</v>
      </c>
      <c r="AT121" s="226" t="s">
        <v>192</v>
      </c>
      <c r="AU121" s="226" t="s">
        <v>83</v>
      </c>
      <c r="AY121" s="19" t="s">
        <v>190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196</v>
      </c>
      <c r="BM121" s="226" t="s">
        <v>635</v>
      </c>
    </row>
    <row r="122" s="2" customFormat="1">
      <c r="A122" s="40"/>
      <c r="B122" s="41"/>
      <c r="C122" s="42"/>
      <c r="D122" s="228" t="s">
        <v>198</v>
      </c>
      <c r="E122" s="42"/>
      <c r="F122" s="229" t="s">
        <v>636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198</v>
      </c>
      <c r="AU122" s="19" t="s">
        <v>83</v>
      </c>
    </row>
    <row r="123" s="2" customFormat="1">
      <c r="A123" s="40"/>
      <c r="B123" s="41"/>
      <c r="C123" s="42"/>
      <c r="D123" s="233" t="s">
        <v>200</v>
      </c>
      <c r="E123" s="42"/>
      <c r="F123" s="234" t="s">
        <v>637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200</v>
      </c>
      <c r="AU123" s="19" t="s">
        <v>83</v>
      </c>
    </row>
    <row r="124" s="13" customFormat="1">
      <c r="A124" s="13"/>
      <c r="B124" s="235"/>
      <c r="C124" s="236"/>
      <c r="D124" s="228" t="s">
        <v>202</v>
      </c>
      <c r="E124" s="237" t="s">
        <v>19</v>
      </c>
      <c r="F124" s="238" t="s">
        <v>638</v>
      </c>
      <c r="G124" s="236"/>
      <c r="H124" s="239">
        <v>57.600000000000001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202</v>
      </c>
      <c r="AU124" s="245" t="s">
        <v>83</v>
      </c>
      <c r="AV124" s="13" t="s">
        <v>83</v>
      </c>
      <c r="AW124" s="13" t="s">
        <v>35</v>
      </c>
      <c r="AX124" s="13" t="s">
        <v>81</v>
      </c>
      <c r="AY124" s="245" t="s">
        <v>190</v>
      </c>
    </row>
    <row r="125" s="2" customFormat="1" ht="16.5" customHeight="1">
      <c r="A125" s="40"/>
      <c r="B125" s="41"/>
      <c r="C125" s="267" t="s">
        <v>270</v>
      </c>
      <c r="D125" s="267" t="s">
        <v>276</v>
      </c>
      <c r="E125" s="268" t="s">
        <v>639</v>
      </c>
      <c r="F125" s="269" t="s">
        <v>640</v>
      </c>
      <c r="G125" s="270" t="s">
        <v>110</v>
      </c>
      <c r="H125" s="271">
        <v>57.600000000000001</v>
      </c>
      <c r="I125" s="272"/>
      <c r="J125" s="273">
        <f>ROUND(I125*H125,2)</f>
        <v>0</v>
      </c>
      <c r="K125" s="269" t="s">
        <v>19</v>
      </c>
      <c r="L125" s="274"/>
      <c r="M125" s="275" t="s">
        <v>19</v>
      </c>
      <c r="N125" s="276" t="s">
        <v>45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249</v>
      </c>
      <c r="AT125" s="226" t="s">
        <v>276</v>
      </c>
      <c r="AU125" s="226" t="s">
        <v>83</v>
      </c>
      <c r="AY125" s="19" t="s">
        <v>190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196</v>
      </c>
      <c r="BM125" s="226" t="s">
        <v>641</v>
      </c>
    </row>
    <row r="126" s="2" customFormat="1">
      <c r="A126" s="40"/>
      <c r="B126" s="41"/>
      <c r="C126" s="42"/>
      <c r="D126" s="228" t="s">
        <v>198</v>
      </c>
      <c r="E126" s="42"/>
      <c r="F126" s="229" t="s">
        <v>640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198</v>
      </c>
      <c r="AU126" s="19" t="s">
        <v>83</v>
      </c>
    </row>
    <row r="127" s="2" customFormat="1" ht="16.5" customHeight="1">
      <c r="A127" s="40"/>
      <c r="B127" s="41"/>
      <c r="C127" s="215" t="s">
        <v>8</v>
      </c>
      <c r="D127" s="215" t="s">
        <v>192</v>
      </c>
      <c r="E127" s="216" t="s">
        <v>642</v>
      </c>
      <c r="F127" s="217" t="s">
        <v>643</v>
      </c>
      <c r="G127" s="218" t="s">
        <v>296</v>
      </c>
      <c r="H127" s="219">
        <v>38</v>
      </c>
      <c r="I127" s="220"/>
      <c r="J127" s="221">
        <f>ROUND(I127*H127,2)</f>
        <v>0</v>
      </c>
      <c r="K127" s="217" t="s">
        <v>195</v>
      </c>
      <c r="L127" s="46"/>
      <c r="M127" s="222" t="s">
        <v>19</v>
      </c>
      <c r="N127" s="223" t="s">
        <v>45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196</v>
      </c>
      <c r="AT127" s="226" t="s">
        <v>192</v>
      </c>
      <c r="AU127" s="226" t="s">
        <v>83</v>
      </c>
      <c r="AY127" s="19" t="s">
        <v>190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81</v>
      </c>
      <c r="BK127" s="227">
        <f>ROUND(I127*H127,2)</f>
        <v>0</v>
      </c>
      <c r="BL127" s="19" t="s">
        <v>196</v>
      </c>
      <c r="BM127" s="226" t="s">
        <v>644</v>
      </c>
    </row>
    <row r="128" s="2" customFormat="1">
      <c r="A128" s="40"/>
      <c r="B128" s="41"/>
      <c r="C128" s="42"/>
      <c r="D128" s="228" t="s">
        <v>198</v>
      </c>
      <c r="E128" s="42"/>
      <c r="F128" s="229" t="s">
        <v>645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198</v>
      </c>
      <c r="AU128" s="19" t="s">
        <v>83</v>
      </c>
    </row>
    <row r="129" s="2" customFormat="1">
      <c r="A129" s="40"/>
      <c r="B129" s="41"/>
      <c r="C129" s="42"/>
      <c r="D129" s="233" t="s">
        <v>200</v>
      </c>
      <c r="E129" s="42"/>
      <c r="F129" s="234" t="s">
        <v>646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200</v>
      </c>
      <c r="AU129" s="19" t="s">
        <v>83</v>
      </c>
    </row>
    <row r="130" s="2" customFormat="1">
      <c r="A130" s="40"/>
      <c r="B130" s="41"/>
      <c r="C130" s="42"/>
      <c r="D130" s="228" t="s">
        <v>303</v>
      </c>
      <c r="E130" s="42"/>
      <c r="F130" s="277" t="s">
        <v>647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303</v>
      </c>
      <c r="AU130" s="19" t="s">
        <v>83</v>
      </c>
    </row>
    <row r="131" s="2" customFormat="1" ht="16.5" customHeight="1">
      <c r="A131" s="40"/>
      <c r="B131" s="41"/>
      <c r="C131" s="267" t="s">
        <v>281</v>
      </c>
      <c r="D131" s="267" t="s">
        <v>276</v>
      </c>
      <c r="E131" s="268" t="s">
        <v>648</v>
      </c>
      <c r="F131" s="269" t="s">
        <v>649</v>
      </c>
      <c r="G131" s="270" t="s">
        <v>296</v>
      </c>
      <c r="H131" s="271">
        <v>28</v>
      </c>
      <c r="I131" s="272"/>
      <c r="J131" s="273">
        <f>ROUND(I131*H131,2)</f>
        <v>0</v>
      </c>
      <c r="K131" s="269" t="s">
        <v>19</v>
      </c>
      <c r="L131" s="274"/>
      <c r="M131" s="275" t="s">
        <v>19</v>
      </c>
      <c r="N131" s="276" t="s">
        <v>45</v>
      </c>
      <c r="O131" s="86"/>
      <c r="P131" s="224">
        <f>O131*H131</f>
        <v>0</v>
      </c>
      <c r="Q131" s="224">
        <v>0.040000000000000001</v>
      </c>
      <c r="R131" s="224">
        <f>Q131*H131</f>
        <v>1.1200000000000001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249</v>
      </c>
      <c r="AT131" s="226" t="s">
        <v>276</v>
      </c>
      <c r="AU131" s="226" t="s">
        <v>83</v>
      </c>
      <c r="AY131" s="19" t="s">
        <v>190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196</v>
      </c>
      <c r="BM131" s="226" t="s">
        <v>650</v>
      </c>
    </row>
    <row r="132" s="2" customFormat="1">
      <c r="A132" s="40"/>
      <c r="B132" s="41"/>
      <c r="C132" s="42"/>
      <c r="D132" s="228" t="s">
        <v>198</v>
      </c>
      <c r="E132" s="42"/>
      <c r="F132" s="229" t="s">
        <v>649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198</v>
      </c>
      <c r="AU132" s="19" t="s">
        <v>83</v>
      </c>
    </row>
    <row r="133" s="2" customFormat="1" ht="16.5" customHeight="1">
      <c r="A133" s="40"/>
      <c r="B133" s="41"/>
      <c r="C133" s="267" t="s">
        <v>287</v>
      </c>
      <c r="D133" s="267" t="s">
        <v>276</v>
      </c>
      <c r="E133" s="268" t="s">
        <v>651</v>
      </c>
      <c r="F133" s="269" t="s">
        <v>652</v>
      </c>
      <c r="G133" s="270" t="s">
        <v>296</v>
      </c>
      <c r="H133" s="271">
        <v>10</v>
      </c>
      <c r="I133" s="272"/>
      <c r="J133" s="273">
        <f>ROUND(I133*H133,2)</f>
        <v>0</v>
      </c>
      <c r="K133" s="269" t="s">
        <v>19</v>
      </c>
      <c r="L133" s="274"/>
      <c r="M133" s="275" t="s">
        <v>19</v>
      </c>
      <c r="N133" s="276" t="s">
        <v>45</v>
      </c>
      <c r="O133" s="86"/>
      <c r="P133" s="224">
        <f>O133*H133</f>
        <v>0</v>
      </c>
      <c r="Q133" s="224">
        <v>0.040000000000000001</v>
      </c>
      <c r="R133" s="224">
        <f>Q133*H133</f>
        <v>0.40000000000000002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249</v>
      </c>
      <c r="AT133" s="226" t="s">
        <v>276</v>
      </c>
      <c r="AU133" s="226" t="s">
        <v>83</v>
      </c>
      <c r="AY133" s="19" t="s">
        <v>190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196</v>
      </c>
      <c r="BM133" s="226" t="s">
        <v>653</v>
      </c>
    </row>
    <row r="134" s="2" customFormat="1">
      <c r="A134" s="40"/>
      <c r="B134" s="41"/>
      <c r="C134" s="42"/>
      <c r="D134" s="228" t="s">
        <v>198</v>
      </c>
      <c r="E134" s="42"/>
      <c r="F134" s="229" t="s">
        <v>652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198</v>
      </c>
      <c r="AU134" s="19" t="s">
        <v>83</v>
      </c>
    </row>
    <row r="135" s="2" customFormat="1" ht="21.75" customHeight="1">
      <c r="A135" s="40"/>
      <c r="B135" s="41"/>
      <c r="C135" s="215" t="s">
        <v>293</v>
      </c>
      <c r="D135" s="215" t="s">
        <v>192</v>
      </c>
      <c r="E135" s="216" t="s">
        <v>654</v>
      </c>
      <c r="F135" s="217" t="s">
        <v>655</v>
      </c>
      <c r="G135" s="218" t="s">
        <v>296</v>
      </c>
      <c r="H135" s="219">
        <v>38</v>
      </c>
      <c r="I135" s="220"/>
      <c r="J135" s="221">
        <f>ROUND(I135*H135,2)</f>
        <v>0</v>
      </c>
      <c r="K135" s="217" t="s">
        <v>195</v>
      </c>
      <c r="L135" s="46"/>
      <c r="M135" s="222" t="s">
        <v>19</v>
      </c>
      <c r="N135" s="223" t="s">
        <v>45</v>
      </c>
      <c r="O135" s="86"/>
      <c r="P135" s="224">
        <f>O135*H135</f>
        <v>0</v>
      </c>
      <c r="Q135" s="224">
        <v>5.0000000000000002E-05</v>
      </c>
      <c r="R135" s="224">
        <f>Q135*H135</f>
        <v>0.0019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196</v>
      </c>
      <c r="AT135" s="226" t="s">
        <v>192</v>
      </c>
      <c r="AU135" s="226" t="s">
        <v>83</v>
      </c>
      <c r="AY135" s="19" t="s">
        <v>190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81</v>
      </c>
      <c r="BK135" s="227">
        <f>ROUND(I135*H135,2)</f>
        <v>0</v>
      </c>
      <c r="BL135" s="19" t="s">
        <v>196</v>
      </c>
      <c r="BM135" s="226" t="s">
        <v>656</v>
      </c>
    </row>
    <row r="136" s="2" customFormat="1">
      <c r="A136" s="40"/>
      <c r="B136" s="41"/>
      <c r="C136" s="42"/>
      <c r="D136" s="228" t="s">
        <v>198</v>
      </c>
      <c r="E136" s="42"/>
      <c r="F136" s="229" t="s">
        <v>657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198</v>
      </c>
      <c r="AU136" s="19" t="s">
        <v>83</v>
      </c>
    </row>
    <row r="137" s="2" customFormat="1">
      <c r="A137" s="40"/>
      <c r="B137" s="41"/>
      <c r="C137" s="42"/>
      <c r="D137" s="233" t="s">
        <v>200</v>
      </c>
      <c r="E137" s="42"/>
      <c r="F137" s="234" t="s">
        <v>658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200</v>
      </c>
      <c r="AU137" s="19" t="s">
        <v>83</v>
      </c>
    </row>
    <row r="138" s="2" customFormat="1" ht="16.5" customHeight="1">
      <c r="A138" s="40"/>
      <c r="B138" s="41"/>
      <c r="C138" s="267" t="s">
        <v>298</v>
      </c>
      <c r="D138" s="267" t="s">
        <v>276</v>
      </c>
      <c r="E138" s="268" t="s">
        <v>659</v>
      </c>
      <c r="F138" s="269" t="s">
        <v>660</v>
      </c>
      <c r="G138" s="270" t="s">
        <v>296</v>
      </c>
      <c r="H138" s="271">
        <v>114</v>
      </c>
      <c r="I138" s="272"/>
      <c r="J138" s="273">
        <f>ROUND(I138*H138,2)</f>
        <v>0</v>
      </c>
      <c r="K138" s="269" t="s">
        <v>195</v>
      </c>
      <c r="L138" s="274"/>
      <c r="M138" s="275" t="s">
        <v>19</v>
      </c>
      <c r="N138" s="276" t="s">
        <v>45</v>
      </c>
      <c r="O138" s="86"/>
      <c r="P138" s="224">
        <f>O138*H138</f>
        <v>0</v>
      </c>
      <c r="Q138" s="224">
        <v>0.0047200000000000002</v>
      </c>
      <c r="R138" s="224">
        <f>Q138*H138</f>
        <v>0.53808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249</v>
      </c>
      <c r="AT138" s="226" t="s">
        <v>276</v>
      </c>
      <c r="AU138" s="226" t="s">
        <v>83</v>
      </c>
      <c r="AY138" s="19" t="s">
        <v>190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196</v>
      </c>
      <c r="BM138" s="226" t="s">
        <v>661</v>
      </c>
    </row>
    <row r="139" s="2" customFormat="1">
      <c r="A139" s="40"/>
      <c r="B139" s="41"/>
      <c r="C139" s="42"/>
      <c r="D139" s="228" t="s">
        <v>198</v>
      </c>
      <c r="E139" s="42"/>
      <c r="F139" s="229" t="s">
        <v>660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198</v>
      </c>
      <c r="AU139" s="19" t="s">
        <v>83</v>
      </c>
    </row>
    <row r="140" s="13" customFormat="1">
      <c r="A140" s="13"/>
      <c r="B140" s="235"/>
      <c r="C140" s="236"/>
      <c r="D140" s="228" t="s">
        <v>202</v>
      </c>
      <c r="E140" s="236"/>
      <c r="F140" s="238" t="s">
        <v>662</v>
      </c>
      <c r="G140" s="236"/>
      <c r="H140" s="239">
        <v>114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202</v>
      </c>
      <c r="AU140" s="245" t="s">
        <v>83</v>
      </c>
      <c r="AV140" s="13" t="s">
        <v>83</v>
      </c>
      <c r="AW140" s="13" t="s">
        <v>4</v>
      </c>
      <c r="AX140" s="13" t="s">
        <v>81</v>
      </c>
      <c r="AY140" s="245" t="s">
        <v>190</v>
      </c>
    </row>
    <row r="141" s="2" customFormat="1" ht="16.5" customHeight="1">
      <c r="A141" s="40"/>
      <c r="B141" s="41"/>
      <c r="C141" s="215" t="s">
        <v>306</v>
      </c>
      <c r="D141" s="215" t="s">
        <v>192</v>
      </c>
      <c r="E141" s="216" t="s">
        <v>663</v>
      </c>
      <c r="F141" s="217" t="s">
        <v>664</v>
      </c>
      <c r="G141" s="218" t="s">
        <v>296</v>
      </c>
      <c r="H141" s="219">
        <v>38</v>
      </c>
      <c r="I141" s="220"/>
      <c r="J141" s="221">
        <f>ROUND(I141*H141,2)</f>
        <v>0</v>
      </c>
      <c r="K141" s="217" t="s">
        <v>19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196</v>
      </c>
      <c r="AT141" s="226" t="s">
        <v>192</v>
      </c>
      <c r="AU141" s="226" t="s">
        <v>83</v>
      </c>
      <c r="AY141" s="19" t="s">
        <v>190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196</v>
      </c>
      <c r="BM141" s="226" t="s">
        <v>665</v>
      </c>
    </row>
    <row r="142" s="2" customFormat="1">
      <c r="A142" s="40"/>
      <c r="B142" s="41"/>
      <c r="C142" s="42"/>
      <c r="D142" s="228" t="s">
        <v>198</v>
      </c>
      <c r="E142" s="42"/>
      <c r="F142" s="229" t="s">
        <v>664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198</v>
      </c>
      <c r="AU142" s="19" t="s">
        <v>83</v>
      </c>
    </row>
    <row r="143" s="2" customFormat="1">
      <c r="A143" s="40"/>
      <c r="B143" s="41"/>
      <c r="C143" s="42"/>
      <c r="D143" s="228" t="s">
        <v>303</v>
      </c>
      <c r="E143" s="42"/>
      <c r="F143" s="277" t="s">
        <v>666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303</v>
      </c>
      <c r="AU143" s="19" t="s">
        <v>83</v>
      </c>
    </row>
    <row r="144" s="2" customFormat="1" ht="16.5" customHeight="1">
      <c r="A144" s="40"/>
      <c r="B144" s="41"/>
      <c r="C144" s="215" t="s">
        <v>313</v>
      </c>
      <c r="D144" s="215" t="s">
        <v>192</v>
      </c>
      <c r="E144" s="216" t="s">
        <v>667</v>
      </c>
      <c r="F144" s="217" t="s">
        <v>668</v>
      </c>
      <c r="G144" s="218" t="s">
        <v>296</v>
      </c>
      <c r="H144" s="219">
        <v>38</v>
      </c>
      <c r="I144" s="220"/>
      <c r="J144" s="221">
        <f>ROUND(I144*H144,2)</f>
        <v>0</v>
      </c>
      <c r="K144" s="217" t="s">
        <v>19</v>
      </c>
      <c r="L144" s="46"/>
      <c r="M144" s="222" t="s">
        <v>19</v>
      </c>
      <c r="N144" s="223" t="s">
        <v>45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196</v>
      </c>
      <c r="AT144" s="226" t="s">
        <v>192</v>
      </c>
      <c r="AU144" s="226" t="s">
        <v>83</v>
      </c>
      <c r="AY144" s="19" t="s">
        <v>190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81</v>
      </c>
      <c r="BK144" s="227">
        <f>ROUND(I144*H144,2)</f>
        <v>0</v>
      </c>
      <c r="BL144" s="19" t="s">
        <v>196</v>
      </c>
      <c r="BM144" s="226" t="s">
        <v>669</v>
      </c>
    </row>
    <row r="145" s="2" customFormat="1">
      <c r="A145" s="40"/>
      <c r="B145" s="41"/>
      <c r="C145" s="42"/>
      <c r="D145" s="228" t="s">
        <v>198</v>
      </c>
      <c r="E145" s="42"/>
      <c r="F145" s="229" t="s">
        <v>668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198</v>
      </c>
      <c r="AU145" s="19" t="s">
        <v>83</v>
      </c>
    </row>
    <row r="146" s="2" customFormat="1">
      <c r="A146" s="40"/>
      <c r="B146" s="41"/>
      <c r="C146" s="42"/>
      <c r="D146" s="228" t="s">
        <v>303</v>
      </c>
      <c r="E146" s="42"/>
      <c r="F146" s="277" t="s">
        <v>670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303</v>
      </c>
      <c r="AU146" s="19" t="s">
        <v>83</v>
      </c>
    </row>
    <row r="147" s="2" customFormat="1" ht="16.5" customHeight="1">
      <c r="A147" s="40"/>
      <c r="B147" s="41"/>
      <c r="C147" s="215" t="s">
        <v>321</v>
      </c>
      <c r="D147" s="215" t="s">
        <v>192</v>
      </c>
      <c r="E147" s="216" t="s">
        <v>671</v>
      </c>
      <c r="F147" s="217" t="s">
        <v>672</v>
      </c>
      <c r="G147" s="218" t="s">
        <v>296</v>
      </c>
      <c r="H147" s="219">
        <v>12</v>
      </c>
      <c r="I147" s="220"/>
      <c r="J147" s="221">
        <f>ROUND(I147*H147,2)</f>
        <v>0</v>
      </c>
      <c r="K147" s="217" t="s">
        <v>19</v>
      </c>
      <c r="L147" s="46"/>
      <c r="M147" s="222" t="s">
        <v>19</v>
      </c>
      <c r="N147" s="223" t="s">
        <v>45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196</v>
      </c>
      <c r="AT147" s="226" t="s">
        <v>192</v>
      </c>
      <c r="AU147" s="226" t="s">
        <v>83</v>
      </c>
      <c r="AY147" s="19" t="s">
        <v>190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81</v>
      </c>
      <c r="BK147" s="227">
        <f>ROUND(I147*H147,2)</f>
        <v>0</v>
      </c>
      <c r="BL147" s="19" t="s">
        <v>196</v>
      </c>
      <c r="BM147" s="226" t="s">
        <v>673</v>
      </c>
    </row>
    <row r="148" s="2" customFormat="1">
      <c r="A148" s="40"/>
      <c r="B148" s="41"/>
      <c r="C148" s="42"/>
      <c r="D148" s="228" t="s">
        <v>198</v>
      </c>
      <c r="E148" s="42"/>
      <c r="F148" s="229" t="s">
        <v>672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198</v>
      </c>
      <c r="AU148" s="19" t="s">
        <v>83</v>
      </c>
    </row>
    <row r="149" s="2" customFormat="1" ht="16.5" customHeight="1">
      <c r="A149" s="40"/>
      <c r="B149" s="41"/>
      <c r="C149" s="215" t="s">
        <v>326</v>
      </c>
      <c r="D149" s="215" t="s">
        <v>192</v>
      </c>
      <c r="E149" s="216" t="s">
        <v>674</v>
      </c>
      <c r="F149" s="217" t="s">
        <v>675</v>
      </c>
      <c r="G149" s="218" t="s">
        <v>296</v>
      </c>
      <c r="H149" s="219">
        <v>12</v>
      </c>
      <c r="I149" s="220"/>
      <c r="J149" s="221">
        <f>ROUND(I149*H149,2)</f>
        <v>0</v>
      </c>
      <c r="K149" s="217" t="s">
        <v>19</v>
      </c>
      <c r="L149" s="46"/>
      <c r="M149" s="222" t="s">
        <v>19</v>
      </c>
      <c r="N149" s="223" t="s">
        <v>45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196</v>
      </c>
      <c r="AT149" s="226" t="s">
        <v>192</v>
      </c>
      <c r="AU149" s="226" t="s">
        <v>83</v>
      </c>
      <c r="AY149" s="19" t="s">
        <v>190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81</v>
      </c>
      <c r="BK149" s="227">
        <f>ROUND(I149*H149,2)</f>
        <v>0</v>
      </c>
      <c r="BL149" s="19" t="s">
        <v>196</v>
      </c>
      <c r="BM149" s="226" t="s">
        <v>676</v>
      </c>
    </row>
    <row r="150" s="2" customFormat="1">
      <c r="A150" s="40"/>
      <c r="B150" s="41"/>
      <c r="C150" s="42"/>
      <c r="D150" s="228" t="s">
        <v>198</v>
      </c>
      <c r="E150" s="42"/>
      <c r="F150" s="229" t="s">
        <v>675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198</v>
      </c>
      <c r="AU150" s="19" t="s">
        <v>83</v>
      </c>
    </row>
    <row r="151" s="2" customFormat="1" ht="16.5" customHeight="1">
      <c r="A151" s="40"/>
      <c r="B151" s="41"/>
      <c r="C151" s="215" t="s">
        <v>7</v>
      </c>
      <c r="D151" s="215" t="s">
        <v>192</v>
      </c>
      <c r="E151" s="216" t="s">
        <v>677</v>
      </c>
      <c r="F151" s="217" t="s">
        <v>678</v>
      </c>
      <c r="G151" s="218" t="s">
        <v>296</v>
      </c>
      <c r="H151" s="219">
        <v>96</v>
      </c>
      <c r="I151" s="220"/>
      <c r="J151" s="221">
        <f>ROUND(I151*H151,2)</f>
        <v>0</v>
      </c>
      <c r="K151" s="217" t="s">
        <v>19</v>
      </c>
      <c r="L151" s="46"/>
      <c r="M151" s="222" t="s">
        <v>19</v>
      </c>
      <c r="N151" s="223" t="s">
        <v>45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196</v>
      </c>
      <c r="AT151" s="226" t="s">
        <v>192</v>
      </c>
      <c r="AU151" s="226" t="s">
        <v>83</v>
      </c>
      <c r="AY151" s="19" t="s">
        <v>190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196</v>
      </c>
      <c r="BM151" s="226" t="s">
        <v>679</v>
      </c>
    </row>
    <row r="152" s="2" customFormat="1">
      <c r="A152" s="40"/>
      <c r="B152" s="41"/>
      <c r="C152" s="42"/>
      <c r="D152" s="228" t="s">
        <v>198</v>
      </c>
      <c r="E152" s="42"/>
      <c r="F152" s="229" t="s">
        <v>678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198</v>
      </c>
      <c r="AU152" s="19" t="s">
        <v>83</v>
      </c>
    </row>
    <row r="153" s="13" customFormat="1">
      <c r="A153" s="13"/>
      <c r="B153" s="235"/>
      <c r="C153" s="236"/>
      <c r="D153" s="228" t="s">
        <v>202</v>
      </c>
      <c r="E153" s="237" t="s">
        <v>19</v>
      </c>
      <c r="F153" s="238" t="s">
        <v>680</v>
      </c>
      <c r="G153" s="236"/>
      <c r="H153" s="239">
        <v>96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202</v>
      </c>
      <c r="AU153" s="245" t="s">
        <v>83</v>
      </c>
      <c r="AV153" s="13" t="s">
        <v>83</v>
      </c>
      <c r="AW153" s="13" t="s">
        <v>35</v>
      </c>
      <c r="AX153" s="13" t="s">
        <v>81</v>
      </c>
      <c r="AY153" s="245" t="s">
        <v>190</v>
      </c>
    </row>
    <row r="154" s="2" customFormat="1" ht="16.5" customHeight="1">
      <c r="A154" s="40"/>
      <c r="B154" s="41"/>
      <c r="C154" s="215" t="s">
        <v>338</v>
      </c>
      <c r="D154" s="215" t="s">
        <v>192</v>
      </c>
      <c r="E154" s="216" t="s">
        <v>681</v>
      </c>
      <c r="F154" s="217" t="s">
        <v>682</v>
      </c>
      <c r="G154" s="218" t="s">
        <v>296</v>
      </c>
      <c r="H154" s="219">
        <v>38</v>
      </c>
      <c r="I154" s="220"/>
      <c r="J154" s="221">
        <f>ROUND(I154*H154,2)</f>
        <v>0</v>
      </c>
      <c r="K154" s="217" t="s">
        <v>195</v>
      </c>
      <c r="L154" s="46"/>
      <c r="M154" s="222" t="s">
        <v>19</v>
      </c>
      <c r="N154" s="223" t="s">
        <v>45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196</v>
      </c>
      <c r="AT154" s="226" t="s">
        <v>192</v>
      </c>
      <c r="AU154" s="226" t="s">
        <v>83</v>
      </c>
      <c r="AY154" s="19" t="s">
        <v>190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81</v>
      </c>
      <c r="BK154" s="227">
        <f>ROUND(I154*H154,2)</f>
        <v>0</v>
      </c>
      <c r="BL154" s="19" t="s">
        <v>196</v>
      </c>
      <c r="BM154" s="226" t="s">
        <v>683</v>
      </c>
    </row>
    <row r="155" s="2" customFormat="1">
      <c r="A155" s="40"/>
      <c r="B155" s="41"/>
      <c r="C155" s="42"/>
      <c r="D155" s="228" t="s">
        <v>198</v>
      </c>
      <c r="E155" s="42"/>
      <c r="F155" s="229" t="s">
        <v>684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198</v>
      </c>
      <c r="AU155" s="19" t="s">
        <v>83</v>
      </c>
    </row>
    <row r="156" s="2" customFormat="1">
      <c r="A156" s="40"/>
      <c r="B156" s="41"/>
      <c r="C156" s="42"/>
      <c r="D156" s="233" t="s">
        <v>200</v>
      </c>
      <c r="E156" s="42"/>
      <c r="F156" s="234" t="s">
        <v>685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200</v>
      </c>
      <c r="AU156" s="19" t="s">
        <v>83</v>
      </c>
    </row>
    <row r="157" s="2" customFormat="1" ht="16.5" customHeight="1">
      <c r="A157" s="40"/>
      <c r="B157" s="41"/>
      <c r="C157" s="267" t="s">
        <v>345</v>
      </c>
      <c r="D157" s="267" t="s">
        <v>276</v>
      </c>
      <c r="E157" s="268" t="s">
        <v>686</v>
      </c>
      <c r="F157" s="269" t="s">
        <v>687</v>
      </c>
      <c r="G157" s="270" t="s">
        <v>290</v>
      </c>
      <c r="H157" s="271">
        <v>5</v>
      </c>
      <c r="I157" s="272"/>
      <c r="J157" s="273">
        <f>ROUND(I157*H157,2)</f>
        <v>0</v>
      </c>
      <c r="K157" s="269" t="s">
        <v>19</v>
      </c>
      <c r="L157" s="274"/>
      <c r="M157" s="275" t="s">
        <v>19</v>
      </c>
      <c r="N157" s="276" t="s">
        <v>45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249</v>
      </c>
      <c r="AT157" s="226" t="s">
        <v>276</v>
      </c>
      <c r="AU157" s="226" t="s">
        <v>83</v>
      </c>
      <c r="AY157" s="19" t="s">
        <v>190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81</v>
      </c>
      <c r="BK157" s="227">
        <f>ROUND(I157*H157,2)</f>
        <v>0</v>
      </c>
      <c r="BL157" s="19" t="s">
        <v>196</v>
      </c>
      <c r="BM157" s="226" t="s">
        <v>688</v>
      </c>
    </row>
    <row r="158" s="2" customFormat="1">
      <c r="A158" s="40"/>
      <c r="B158" s="41"/>
      <c r="C158" s="42"/>
      <c r="D158" s="228" t="s">
        <v>198</v>
      </c>
      <c r="E158" s="42"/>
      <c r="F158" s="229" t="s">
        <v>687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198</v>
      </c>
      <c r="AU158" s="19" t="s">
        <v>83</v>
      </c>
    </row>
    <row r="159" s="2" customFormat="1" ht="16.5" customHeight="1">
      <c r="A159" s="40"/>
      <c r="B159" s="41"/>
      <c r="C159" s="215" t="s">
        <v>351</v>
      </c>
      <c r="D159" s="215" t="s">
        <v>192</v>
      </c>
      <c r="E159" s="216" t="s">
        <v>689</v>
      </c>
      <c r="F159" s="217" t="s">
        <v>690</v>
      </c>
      <c r="G159" s="218" t="s">
        <v>296</v>
      </c>
      <c r="H159" s="219">
        <v>38</v>
      </c>
      <c r="I159" s="220"/>
      <c r="J159" s="221">
        <f>ROUND(I159*H159,2)</f>
        <v>0</v>
      </c>
      <c r="K159" s="217" t="s">
        <v>195</v>
      </c>
      <c r="L159" s="46"/>
      <c r="M159" s="222" t="s">
        <v>19</v>
      </c>
      <c r="N159" s="223" t="s">
        <v>45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196</v>
      </c>
      <c r="AT159" s="226" t="s">
        <v>192</v>
      </c>
      <c r="AU159" s="226" t="s">
        <v>83</v>
      </c>
      <c r="AY159" s="19" t="s">
        <v>190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81</v>
      </c>
      <c r="BK159" s="227">
        <f>ROUND(I159*H159,2)</f>
        <v>0</v>
      </c>
      <c r="BL159" s="19" t="s">
        <v>196</v>
      </c>
      <c r="BM159" s="226" t="s">
        <v>691</v>
      </c>
    </row>
    <row r="160" s="2" customFormat="1">
      <c r="A160" s="40"/>
      <c r="B160" s="41"/>
      <c r="C160" s="42"/>
      <c r="D160" s="228" t="s">
        <v>198</v>
      </c>
      <c r="E160" s="42"/>
      <c r="F160" s="229" t="s">
        <v>692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198</v>
      </c>
      <c r="AU160" s="19" t="s">
        <v>83</v>
      </c>
    </row>
    <row r="161" s="2" customFormat="1">
      <c r="A161" s="40"/>
      <c r="B161" s="41"/>
      <c r="C161" s="42"/>
      <c r="D161" s="233" t="s">
        <v>200</v>
      </c>
      <c r="E161" s="42"/>
      <c r="F161" s="234" t="s">
        <v>693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200</v>
      </c>
      <c r="AU161" s="19" t="s">
        <v>83</v>
      </c>
    </row>
    <row r="162" s="2" customFormat="1" ht="16.5" customHeight="1">
      <c r="A162" s="40"/>
      <c r="B162" s="41"/>
      <c r="C162" s="267" t="s">
        <v>357</v>
      </c>
      <c r="D162" s="267" t="s">
        <v>276</v>
      </c>
      <c r="E162" s="268" t="s">
        <v>694</v>
      </c>
      <c r="F162" s="269" t="s">
        <v>695</v>
      </c>
      <c r="G162" s="270" t="s">
        <v>290</v>
      </c>
      <c r="H162" s="271">
        <v>9.5</v>
      </c>
      <c r="I162" s="272"/>
      <c r="J162" s="273">
        <f>ROUND(I162*H162,2)</f>
        <v>0</v>
      </c>
      <c r="K162" s="269" t="s">
        <v>195</v>
      </c>
      <c r="L162" s="274"/>
      <c r="M162" s="275" t="s">
        <v>19</v>
      </c>
      <c r="N162" s="276" t="s">
        <v>45</v>
      </c>
      <c r="O162" s="86"/>
      <c r="P162" s="224">
        <f>O162*H162</f>
        <v>0</v>
      </c>
      <c r="Q162" s="224">
        <v>0.001</v>
      </c>
      <c r="R162" s="224">
        <f>Q162*H162</f>
        <v>0.0094999999999999998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249</v>
      </c>
      <c r="AT162" s="226" t="s">
        <v>276</v>
      </c>
      <c r="AU162" s="226" t="s">
        <v>83</v>
      </c>
      <c r="AY162" s="19" t="s">
        <v>190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81</v>
      </c>
      <c r="BK162" s="227">
        <f>ROUND(I162*H162,2)</f>
        <v>0</v>
      </c>
      <c r="BL162" s="19" t="s">
        <v>196</v>
      </c>
      <c r="BM162" s="226" t="s">
        <v>696</v>
      </c>
    </row>
    <row r="163" s="2" customFormat="1">
      <c r="A163" s="40"/>
      <c r="B163" s="41"/>
      <c r="C163" s="42"/>
      <c r="D163" s="228" t="s">
        <v>198</v>
      </c>
      <c r="E163" s="42"/>
      <c r="F163" s="229" t="s">
        <v>695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198</v>
      </c>
      <c r="AU163" s="19" t="s">
        <v>83</v>
      </c>
    </row>
    <row r="164" s="13" customFormat="1">
      <c r="A164" s="13"/>
      <c r="B164" s="235"/>
      <c r="C164" s="236"/>
      <c r="D164" s="228" t="s">
        <v>202</v>
      </c>
      <c r="E164" s="236"/>
      <c r="F164" s="238" t="s">
        <v>697</v>
      </c>
      <c r="G164" s="236"/>
      <c r="H164" s="239">
        <v>9.5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202</v>
      </c>
      <c r="AU164" s="245" t="s">
        <v>83</v>
      </c>
      <c r="AV164" s="13" t="s">
        <v>83</v>
      </c>
      <c r="AW164" s="13" t="s">
        <v>4</v>
      </c>
      <c r="AX164" s="13" t="s">
        <v>81</v>
      </c>
      <c r="AY164" s="245" t="s">
        <v>190</v>
      </c>
    </row>
    <row r="165" s="2" customFormat="1" ht="16.5" customHeight="1">
      <c r="A165" s="40"/>
      <c r="B165" s="41"/>
      <c r="C165" s="215" t="s">
        <v>363</v>
      </c>
      <c r="D165" s="215" t="s">
        <v>192</v>
      </c>
      <c r="E165" s="216" t="s">
        <v>698</v>
      </c>
      <c r="F165" s="217" t="s">
        <v>699</v>
      </c>
      <c r="G165" s="218" t="s">
        <v>132</v>
      </c>
      <c r="H165" s="219">
        <v>38</v>
      </c>
      <c r="I165" s="220"/>
      <c r="J165" s="221">
        <f>ROUND(I165*H165,2)</f>
        <v>0</v>
      </c>
      <c r="K165" s="217" t="s">
        <v>195</v>
      </c>
      <c r="L165" s="46"/>
      <c r="M165" s="222" t="s">
        <v>19</v>
      </c>
      <c r="N165" s="223" t="s">
        <v>45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196</v>
      </c>
      <c r="AT165" s="226" t="s">
        <v>192</v>
      </c>
      <c r="AU165" s="226" t="s">
        <v>83</v>
      </c>
      <c r="AY165" s="19" t="s">
        <v>190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81</v>
      </c>
      <c r="BK165" s="227">
        <f>ROUND(I165*H165,2)</f>
        <v>0</v>
      </c>
      <c r="BL165" s="19" t="s">
        <v>196</v>
      </c>
      <c r="BM165" s="226" t="s">
        <v>700</v>
      </c>
    </row>
    <row r="166" s="2" customFormat="1">
      <c r="A166" s="40"/>
      <c r="B166" s="41"/>
      <c r="C166" s="42"/>
      <c r="D166" s="228" t="s">
        <v>198</v>
      </c>
      <c r="E166" s="42"/>
      <c r="F166" s="229" t="s">
        <v>701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198</v>
      </c>
      <c r="AU166" s="19" t="s">
        <v>83</v>
      </c>
    </row>
    <row r="167" s="2" customFormat="1">
      <c r="A167" s="40"/>
      <c r="B167" s="41"/>
      <c r="C167" s="42"/>
      <c r="D167" s="233" t="s">
        <v>200</v>
      </c>
      <c r="E167" s="42"/>
      <c r="F167" s="234" t="s">
        <v>702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200</v>
      </c>
      <c r="AU167" s="19" t="s">
        <v>83</v>
      </c>
    </row>
    <row r="168" s="2" customFormat="1" ht="16.5" customHeight="1">
      <c r="A168" s="40"/>
      <c r="B168" s="41"/>
      <c r="C168" s="267" t="s">
        <v>369</v>
      </c>
      <c r="D168" s="267" t="s">
        <v>276</v>
      </c>
      <c r="E168" s="268" t="s">
        <v>703</v>
      </c>
      <c r="F168" s="269" t="s">
        <v>704</v>
      </c>
      <c r="G168" s="270" t="s">
        <v>233</v>
      </c>
      <c r="H168" s="271">
        <v>5.8140000000000001</v>
      </c>
      <c r="I168" s="272"/>
      <c r="J168" s="273">
        <f>ROUND(I168*H168,2)</f>
        <v>0</v>
      </c>
      <c r="K168" s="269" t="s">
        <v>195</v>
      </c>
      <c r="L168" s="274"/>
      <c r="M168" s="275" t="s">
        <v>19</v>
      </c>
      <c r="N168" s="276" t="s">
        <v>45</v>
      </c>
      <c r="O168" s="86"/>
      <c r="P168" s="224">
        <f>O168*H168</f>
        <v>0</v>
      </c>
      <c r="Q168" s="224">
        <v>0.20000000000000001</v>
      </c>
      <c r="R168" s="224">
        <f>Q168*H168</f>
        <v>1.1628000000000001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249</v>
      </c>
      <c r="AT168" s="226" t="s">
        <v>276</v>
      </c>
      <c r="AU168" s="226" t="s">
        <v>83</v>
      </c>
      <c r="AY168" s="19" t="s">
        <v>190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81</v>
      </c>
      <c r="BK168" s="227">
        <f>ROUND(I168*H168,2)</f>
        <v>0</v>
      </c>
      <c r="BL168" s="19" t="s">
        <v>196</v>
      </c>
      <c r="BM168" s="226" t="s">
        <v>705</v>
      </c>
    </row>
    <row r="169" s="2" customFormat="1">
      <c r="A169" s="40"/>
      <c r="B169" s="41"/>
      <c r="C169" s="42"/>
      <c r="D169" s="228" t="s">
        <v>198</v>
      </c>
      <c r="E169" s="42"/>
      <c r="F169" s="229" t="s">
        <v>704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198</v>
      </c>
      <c r="AU169" s="19" t="s">
        <v>83</v>
      </c>
    </row>
    <row r="170" s="13" customFormat="1">
      <c r="A170" s="13"/>
      <c r="B170" s="235"/>
      <c r="C170" s="236"/>
      <c r="D170" s="228" t="s">
        <v>202</v>
      </c>
      <c r="E170" s="236"/>
      <c r="F170" s="238" t="s">
        <v>706</v>
      </c>
      <c r="G170" s="236"/>
      <c r="H170" s="239">
        <v>5.8140000000000001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202</v>
      </c>
      <c r="AU170" s="245" t="s">
        <v>83</v>
      </c>
      <c r="AV170" s="13" t="s">
        <v>83</v>
      </c>
      <c r="AW170" s="13" t="s">
        <v>4</v>
      </c>
      <c r="AX170" s="13" t="s">
        <v>81</v>
      </c>
      <c r="AY170" s="245" t="s">
        <v>190</v>
      </c>
    </row>
    <row r="171" s="2" customFormat="1" ht="16.5" customHeight="1">
      <c r="A171" s="40"/>
      <c r="B171" s="41"/>
      <c r="C171" s="215" t="s">
        <v>122</v>
      </c>
      <c r="D171" s="215" t="s">
        <v>192</v>
      </c>
      <c r="E171" s="216" t="s">
        <v>707</v>
      </c>
      <c r="F171" s="217" t="s">
        <v>708</v>
      </c>
      <c r="G171" s="218" t="s">
        <v>233</v>
      </c>
      <c r="H171" s="219">
        <v>38</v>
      </c>
      <c r="I171" s="220"/>
      <c r="J171" s="221">
        <f>ROUND(I171*H171,2)</f>
        <v>0</v>
      </c>
      <c r="K171" s="217" t="s">
        <v>195</v>
      </c>
      <c r="L171" s="46"/>
      <c r="M171" s="222" t="s">
        <v>19</v>
      </c>
      <c r="N171" s="223" t="s">
        <v>45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196</v>
      </c>
      <c r="AT171" s="226" t="s">
        <v>192</v>
      </c>
      <c r="AU171" s="226" t="s">
        <v>83</v>
      </c>
      <c r="AY171" s="19" t="s">
        <v>190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81</v>
      </c>
      <c r="BK171" s="227">
        <f>ROUND(I171*H171,2)</f>
        <v>0</v>
      </c>
      <c r="BL171" s="19" t="s">
        <v>196</v>
      </c>
      <c r="BM171" s="226" t="s">
        <v>709</v>
      </c>
    </row>
    <row r="172" s="2" customFormat="1">
      <c r="A172" s="40"/>
      <c r="B172" s="41"/>
      <c r="C172" s="42"/>
      <c r="D172" s="228" t="s">
        <v>198</v>
      </c>
      <c r="E172" s="42"/>
      <c r="F172" s="229" t="s">
        <v>710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198</v>
      </c>
      <c r="AU172" s="19" t="s">
        <v>83</v>
      </c>
    </row>
    <row r="173" s="2" customFormat="1">
      <c r="A173" s="40"/>
      <c r="B173" s="41"/>
      <c r="C173" s="42"/>
      <c r="D173" s="233" t="s">
        <v>200</v>
      </c>
      <c r="E173" s="42"/>
      <c r="F173" s="234" t="s">
        <v>711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200</v>
      </c>
      <c r="AU173" s="19" t="s">
        <v>83</v>
      </c>
    </row>
    <row r="174" s="2" customFormat="1" ht="16.5" customHeight="1">
      <c r="A174" s="40"/>
      <c r="B174" s="41"/>
      <c r="C174" s="215" t="s">
        <v>380</v>
      </c>
      <c r="D174" s="215" t="s">
        <v>192</v>
      </c>
      <c r="E174" s="216" t="s">
        <v>712</v>
      </c>
      <c r="F174" s="217" t="s">
        <v>713</v>
      </c>
      <c r="G174" s="218" t="s">
        <v>233</v>
      </c>
      <c r="H174" s="219">
        <v>380</v>
      </c>
      <c r="I174" s="220"/>
      <c r="J174" s="221">
        <f>ROUND(I174*H174,2)</f>
        <v>0</v>
      </c>
      <c r="K174" s="217" t="s">
        <v>195</v>
      </c>
      <c r="L174" s="46"/>
      <c r="M174" s="222" t="s">
        <v>19</v>
      </c>
      <c r="N174" s="223" t="s">
        <v>45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196</v>
      </c>
      <c r="AT174" s="226" t="s">
        <v>192</v>
      </c>
      <c r="AU174" s="226" t="s">
        <v>83</v>
      </c>
      <c r="AY174" s="19" t="s">
        <v>190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81</v>
      </c>
      <c r="BK174" s="227">
        <f>ROUND(I174*H174,2)</f>
        <v>0</v>
      </c>
      <c r="BL174" s="19" t="s">
        <v>196</v>
      </c>
      <c r="BM174" s="226" t="s">
        <v>714</v>
      </c>
    </row>
    <row r="175" s="2" customFormat="1">
      <c r="A175" s="40"/>
      <c r="B175" s="41"/>
      <c r="C175" s="42"/>
      <c r="D175" s="228" t="s">
        <v>198</v>
      </c>
      <c r="E175" s="42"/>
      <c r="F175" s="229" t="s">
        <v>715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198</v>
      </c>
      <c r="AU175" s="19" t="s">
        <v>83</v>
      </c>
    </row>
    <row r="176" s="2" customFormat="1">
      <c r="A176" s="40"/>
      <c r="B176" s="41"/>
      <c r="C176" s="42"/>
      <c r="D176" s="233" t="s">
        <v>200</v>
      </c>
      <c r="E176" s="42"/>
      <c r="F176" s="234" t="s">
        <v>716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200</v>
      </c>
      <c r="AU176" s="19" t="s">
        <v>83</v>
      </c>
    </row>
    <row r="177" s="13" customFormat="1">
      <c r="A177" s="13"/>
      <c r="B177" s="235"/>
      <c r="C177" s="236"/>
      <c r="D177" s="228" t="s">
        <v>202</v>
      </c>
      <c r="E177" s="236"/>
      <c r="F177" s="238" t="s">
        <v>717</v>
      </c>
      <c r="G177" s="236"/>
      <c r="H177" s="239">
        <v>380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202</v>
      </c>
      <c r="AU177" s="245" t="s">
        <v>83</v>
      </c>
      <c r="AV177" s="13" t="s">
        <v>83</v>
      </c>
      <c r="AW177" s="13" t="s">
        <v>4</v>
      </c>
      <c r="AX177" s="13" t="s">
        <v>81</v>
      </c>
      <c r="AY177" s="245" t="s">
        <v>190</v>
      </c>
    </row>
    <row r="178" s="12" customFormat="1" ht="22.8" customHeight="1">
      <c r="A178" s="12"/>
      <c r="B178" s="199"/>
      <c r="C178" s="200"/>
      <c r="D178" s="201" t="s">
        <v>73</v>
      </c>
      <c r="E178" s="213" t="s">
        <v>83</v>
      </c>
      <c r="F178" s="213" t="s">
        <v>718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SUM(P179:P189)</f>
        <v>0</v>
      </c>
      <c r="Q178" s="207"/>
      <c r="R178" s="208">
        <f>SUM(R179:R189)</f>
        <v>0.021972600000000002</v>
      </c>
      <c r="S178" s="207"/>
      <c r="T178" s="209">
        <f>SUM(T179:T189)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81</v>
      </c>
      <c r="AT178" s="211" t="s">
        <v>73</v>
      </c>
      <c r="AU178" s="211" t="s">
        <v>81</v>
      </c>
      <c r="AY178" s="210" t="s">
        <v>190</v>
      </c>
      <c r="BK178" s="212">
        <f>SUM(BK179:BK189)</f>
        <v>0</v>
      </c>
    </row>
    <row r="179" s="2" customFormat="1" ht="16.5" customHeight="1">
      <c r="A179" s="40"/>
      <c r="B179" s="41"/>
      <c r="C179" s="215" t="s">
        <v>385</v>
      </c>
      <c r="D179" s="215" t="s">
        <v>192</v>
      </c>
      <c r="E179" s="216" t="s">
        <v>719</v>
      </c>
      <c r="F179" s="217" t="s">
        <v>720</v>
      </c>
      <c r="G179" s="218" t="s">
        <v>132</v>
      </c>
      <c r="H179" s="219">
        <v>54</v>
      </c>
      <c r="I179" s="220"/>
      <c r="J179" s="221">
        <f>ROUND(I179*H179,2)</f>
        <v>0</v>
      </c>
      <c r="K179" s="217" t="s">
        <v>195</v>
      </c>
      <c r="L179" s="46"/>
      <c r="M179" s="222" t="s">
        <v>19</v>
      </c>
      <c r="N179" s="223" t="s">
        <v>45</v>
      </c>
      <c r="O179" s="86"/>
      <c r="P179" s="224">
        <f>O179*H179</f>
        <v>0</v>
      </c>
      <c r="Q179" s="224">
        <v>0.00017000000000000001</v>
      </c>
      <c r="R179" s="224">
        <f>Q179*H179</f>
        <v>0.0091800000000000007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196</v>
      </c>
      <c r="AT179" s="226" t="s">
        <v>192</v>
      </c>
      <c r="AU179" s="226" t="s">
        <v>83</v>
      </c>
      <c r="AY179" s="19" t="s">
        <v>190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81</v>
      </c>
      <c r="BK179" s="227">
        <f>ROUND(I179*H179,2)</f>
        <v>0</v>
      </c>
      <c r="BL179" s="19" t="s">
        <v>196</v>
      </c>
      <c r="BM179" s="226" t="s">
        <v>721</v>
      </c>
    </row>
    <row r="180" s="2" customFormat="1">
      <c r="A180" s="40"/>
      <c r="B180" s="41"/>
      <c r="C180" s="42"/>
      <c r="D180" s="228" t="s">
        <v>198</v>
      </c>
      <c r="E180" s="42"/>
      <c r="F180" s="229" t="s">
        <v>722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198</v>
      </c>
      <c r="AU180" s="19" t="s">
        <v>83</v>
      </c>
    </row>
    <row r="181" s="2" customFormat="1">
      <c r="A181" s="40"/>
      <c r="B181" s="41"/>
      <c r="C181" s="42"/>
      <c r="D181" s="233" t="s">
        <v>200</v>
      </c>
      <c r="E181" s="42"/>
      <c r="F181" s="234" t="s">
        <v>723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200</v>
      </c>
      <c r="AU181" s="19" t="s">
        <v>83</v>
      </c>
    </row>
    <row r="182" s="13" customFormat="1">
      <c r="A182" s="13"/>
      <c r="B182" s="235"/>
      <c r="C182" s="236"/>
      <c r="D182" s="228" t="s">
        <v>202</v>
      </c>
      <c r="E182" s="237" t="s">
        <v>19</v>
      </c>
      <c r="F182" s="238" t="s">
        <v>724</v>
      </c>
      <c r="G182" s="236"/>
      <c r="H182" s="239">
        <v>54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202</v>
      </c>
      <c r="AU182" s="245" t="s">
        <v>83</v>
      </c>
      <c r="AV182" s="13" t="s">
        <v>83</v>
      </c>
      <c r="AW182" s="13" t="s">
        <v>35</v>
      </c>
      <c r="AX182" s="13" t="s">
        <v>81</v>
      </c>
      <c r="AY182" s="245" t="s">
        <v>190</v>
      </c>
    </row>
    <row r="183" s="2" customFormat="1" ht="16.5" customHeight="1">
      <c r="A183" s="40"/>
      <c r="B183" s="41"/>
      <c r="C183" s="267" t="s">
        <v>391</v>
      </c>
      <c r="D183" s="267" t="s">
        <v>276</v>
      </c>
      <c r="E183" s="268" t="s">
        <v>725</v>
      </c>
      <c r="F183" s="269" t="s">
        <v>726</v>
      </c>
      <c r="G183" s="270" t="s">
        <v>132</v>
      </c>
      <c r="H183" s="271">
        <v>63.963000000000001</v>
      </c>
      <c r="I183" s="272"/>
      <c r="J183" s="273">
        <f>ROUND(I183*H183,2)</f>
        <v>0</v>
      </c>
      <c r="K183" s="269" t="s">
        <v>195</v>
      </c>
      <c r="L183" s="274"/>
      <c r="M183" s="275" t="s">
        <v>19</v>
      </c>
      <c r="N183" s="276" t="s">
        <v>45</v>
      </c>
      <c r="O183" s="86"/>
      <c r="P183" s="224">
        <f>O183*H183</f>
        <v>0</v>
      </c>
      <c r="Q183" s="224">
        <v>0.00020000000000000001</v>
      </c>
      <c r="R183" s="224">
        <f>Q183*H183</f>
        <v>0.012792600000000001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249</v>
      </c>
      <c r="AT183" s="226" t="s">
        <v>276</v>
      </c>
      <c r="AU183" s="226" t="s">
        <v>83</v>
      </c>
      <c r="AY183" s="19" t="s">
        <v>190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81</v>
      </c>
      <c r="BK183" s="227">
        <f>ROUND(I183*H183,2)</f>
        <v>0</v>
      </c>
      <c r="BL183" s="19" t="s">
        <v>196</v>
      </c>
      <c r="BM183" s="226" t="s">
        <v>727</v>
      </c>
    </row>
    <row r="184" s="2" customFormat="1">
      <c r="A184" s="40"/>
      <c r="B184" s="41"/>
      <c r="C184" s="42"/>
      <c r="D184" s="228" t="s">
        <v>198</v>
      </c>
      <c r="E184" s="42"/>
      <c r="F184" s="229" t="s">
        <v>726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198</v>
      </c>
      <c r="AU184" s="19" t="s">
        <v>83</v>
      </c>
    </row>
    <row r="185" s="13" customFormat="1">
      <c r="A185" s="13"/>
      <c r="B185" s="235"/>
      <c r="C185" s="236"/>
      <c r="D185" s="228" t="s">
        <v>202</v>
      </c>
      <c r="E185" s="236"/>
      <c r="F185" s="238" t="s">
        <v>728</v>
      </c>
      <c r="G185" s="236"/>
      <c r="H185" s="239">
        <v>63.963000000000001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202</v>
      </c>
      <c r="AU185" s="245" t="s">
        <v>83</v>
      </c>
      <c r="AV185" s="13" t="s">
        <v>83</v>
      </c>
      <c r="AW185" s="13" t="s">
        <v>4</v>
      </c>
      <c r="AX185" s="13" t="s">
        <v>81</v>
      </c>
      <c r="AY185" s="245" t="s">
        <v>190</v>
      </c>
    </row>
    <row r="186" s="2" customFormat="1" ht="16.5" customHeight="1">
      <c r="A186" s="40"/>
      <c r="B186" s="41"/>
      <c r="C186" s="215" t="s">
        <v>143</v>
      </c>
      <c r="D186" s="215" t="s">
        <v>192</v>
      </c>
      <c r="E186" s="216" t="s">
        <v>729</v>
      </c>
      <c r="F186" s="217" t="s">
        <v>730</v>
      </c>
      <c r="G186" s="218" t="s">
        <v>132</v>
      </c>
      <c r="H186" s="219">
        <v>96</v>
      </c>
      <c r="I186" s="220"/>
      <c r="J186" s="221">
        <f>ROUND(I186*H186,2)</f>
        <v>0</v>
      </c>
      <c r="K186" s="217" t="s">
        <v>195</v>
      </c>
      <c r="L186" s="46"/>
      <c r="M186" s="222" t="s">
        <v>19</v>
      </c>
      <c r="N186" s="223" t="s">
        <v>45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196</v>
      </c>
      <c r="AT186" s="226" t="s">
        <v>192</v>
      </c>
      <c r="AU186" s="226" t="s">
        <v>83</v>
      </c>
      <c r="AY186" s="19" t="s">
        <v>190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81</v>
      </c>
      <c r="BK186" s="227">
        <f>ROUND(I186*H186,2)</f>
        <v>0</v>
      </c>
      <c r="BL186" s="19" t="s">
        <v>196</v>
      </c>
      <c r="BM186" s="226" t="s">
        <v>731</v>
      </c>
    </row>
    <row r="187" s="2" customFormat="1">
      <c r="A187" s="40"/>
      <c r="B187" s="41"/>
      <c r="C187" s="42"/>
      <c r="D187" s="228" t="s">
        <v>198</v>
      </c>
      <c r="E187" s="42"/>
      <c r="F187" s="229" t="s">
        <v>732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198</v>
      </c>
      <c r="AU187" s="19" t="s">
        <v>83</v>
      </c>
    </row>
    <row r="188" s="2" customFormat="1">
      <c r="A188" s="40"/>
      <c r="B188" s="41"/>
      <c r="C188" s="42"/>
      <c r="D188" s="233" t="s">
        <v>200</v>
      </c>
      <c r="E188" s="42"/>
      <c r="F188" s="234" t="s">
        <v>733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200</v>
      </c>
      <c r="AU188" s="19" t="s">
        <v>83</v>
      </c>
    </row>
    <row r="189" s="13" customFormat="1">
      <c r="A189" s="13"/>
      <c r="B189" s="235"/>
      <c r="C189" s="236"/>
      <c r="D189" s="228" t="s">
        <v>202</v>
      </c>
      <c r="E189" s="237" t="s">
        <v>19</v>
      </c>
      <c r="F189" s="238" t="s">
        <v>734</v>
      </c>
      <c r="G189" s="236"/>
      <c r="H189" s="239">
        <v>96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202</v>
      </c>
      <c r="AU189" s="245" t="s">
        <v>83</v>
      </c>
      <c r="AV189" s="13" t="s">
        <v>83</v>
      </c>
      <c r="AW189" s="13" t="s">
        <v>35</v>
      </c>
      <c r="AX189" s="13" t="s">
        <v>81</v>
      </c>
      <c r="AY189" s="245" t="s">
        <v>190</v>
      </c>
    </row>
    <row r="190" s="12" customFormat="1" ht="22.8" customHeight="1">
      <c r="A190" s="12"/>
      <c r="B190" s="199"/>
      <c r="C190" s="200"/>
      <c r="D190" s="201" t="s">
        <v>73</v>
      </c>
      <c r="E190" s="213" t="s">
        <v>578</v>
      </c>
      <c r="F190" s="213" t="s">
        <v>579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SUM(P191:P196)</f>
        <v>0</v>
      </c>
      <c r="Q190" s="207"/>
      <c r="R190" s="208">
        <f>SUM(R191:R196)</f>
        <v>0</v>
      </c>
      <c r="S190" s="207"/>
      <c r="T190" s="209">
        <f>SUM(T191:T196)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81</v>
      </c>
      <c r="AT190" s="211" t="s">
        <v>73</v>
      </c>
      <c r="AU190" s="211" t="s">
        <v>81</v>
      </c>
      <c r="AY190" s="210" t="s">
        <v>190</v>
      </c>
      <c r="BK190" s="212">
        <f>SUM(BK191:BK196)</f>
        <v>0</v>
      </c>
    </row>
    <row r="191" s="2" customFormat="1" ht="16.5" customHeight="1">
      <c r="A191" s="40"/>
      <c r="B191" s="41"/>
      <c r="C191" s="215" t="s">
        <v>402</v>
      </c>
      <c r="D191" s="215" t="s">
        <v>192</v>
      </c>
      <c r="E191" s="216" t="s">
        <v>735</v>
      </c>
      <c r="F191" s="217" t="s">
        <v>736</v>
      </c>
      <c r="G191" s="218" t="s">
        <v>279</v>
      </c>
      <c r="H191" s="219">
        <v>36.183</v>
      </c>
      <c r="I191" s="220"/>
      <c r="J191" s="221">
        <f>ROUND(I191*H191,2)</f>
        <v>0</v>
      </c>
      <c r="K191" s="217" t="s">
        <v>195</v>
      </c>
      <c r="L191" s="46"/>
      <c r="M191" s="222" t="s">
        <v>19</v>
      </c>
      <c r="N191" s="223" t="s">
        <v>45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196</v>
      </c>
      <c r="AT191" s="226" t="s">
        <v>192</v>
      </c>
      <c r="AU191" s="226" t="s">
        <v>83</v>
      </c>
      <c r="AY191" s="19" t="s">
        <v>190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81</v>
      </c>
      <c r="BK191" s="227">
        <f>ROUND(I191*H191,2)</f>
        <v>0</v>
      </c>
      <c r="BL191" s="19" t="s">
        <v>196</v>
      </c>
      <c r="BM191" s="226" t="s">
        <v>737</v>
      </c>
    </row>
    <row r="192" s="2" customFormat="1">
      <c r="A192" s="40"/>
      <c r="B192" s="41"/>
      <c r="C192" s="42"/>
      <c r="D192" s="228" t="s">
        <v>198</v>
      </c>
      <c r="E192" s="42"/>
      <c r="F192" s="229" t="s">
        <v>738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198</v>
      </c>
      <c r="AU192" s="19" t="s">
        <v>83</v>
      </c>
    </row>
    <row r="193" s="2" customFormat="1">
      <c r="A193" s="40"/>
      <c r="B193" s="41"/>
      <c r="C193" s="42"/>
      <c r="D193" s="233" t="s">
        <v>200</v>
      </c>
      <c r="E193" s="42"/>
      <c r="F193" s="234" t="s">
        <v>739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200</v>
      </c>
      <c r="AU193" s="19" t="s">
        <v>83</v>
      </c>
    </row>
    <row r="194" s="2" customFormat="1" ht="21.75" customHeight="1">
      <c r="A194" s="40"/>
      <c r="B194" s="41"/>
      <c r="C194" s="215" t="s">
        <v>409</v>
      </c>
      <c r="D194" s="215" t="s">
        <v>192</v>
      </c>
      <c r="E194" s="216" t="s">
        <v>740</v>
      </c>
      <c r="F194" s="217" t="s">
        <v>741</v>
      </c>
      <c r="G194" s="218" t="s">
        <v>279</v>
      </c>
      <c r="H194" s="219">
        <v>36.183</v>
      </c>
      <c r="I194" s="220"/>
      <c r="J194" s="221">
        <f>ROUND(I194*H194,2)</f>
        <v>0</v>
      </c>
      <c r="K194" s="217" t="s">
        <v>195</v>
      </c>
      <c r="L194" s="46"/>
      <c r="M194" s="222" t="s">
        <v>19</v>
      </c>
      <c r="N194" s="223" t="s">
        <v>45</v>
      </c>
      <c r="O194" s="86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6" t="s">
        <v>196</v>
      </c>
      <c r="AT194" s="226" t="s">
        <v>192</v>
      </c>
      <c r="AU194" s="226" t="s">
        <v>83</v>
      </c>
      <c r="AY194" s="19" t="s">
        <v>190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9" t="s">
        <v>81</v>
      </c>
      <c r="BK194" s="227">
        <f>ROUND(I194*H194,2)</f>
        <v>0</v>
      </c>
      <c r="BL194" s="19" t="s">
        <v>196</v>
      </c>
      <c r="BM194" s="226" t="s">
        <v>742</v>
      </c>
    </row>
    <row r="195" s="2" customFormat="1">
      <c r="A195" s="40"/>
      <c r="B195" s="41"/>
      <c r="C195" s="42"/>
      <c r="D195" s="228" t="s">
        <v>198</v>
      </c>
      <c r="E195" s="42"/>
      <c r="F195" s="229" t="s">
        <v>743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198</v>
      </c>
      <c r="AU195" s="19" t="s">
        <v>83</v>
      </c>
    </row>
    <row r="196" s="2" customFormat="1">
      <c r="A196" s="40"/>
      <c r="B196" s="41"/>
      <c r="C196" s="42"/>
      <c r="D196" s="233" t="s">
        <v>200</v>
      </c>
      <c r="E196" s="42"/>
      <c r="F196" s="234" t="s">
        <v>744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200</v>
      </c>
      <c r="AU196" s="19" t="s">
        <v>83</v>
      </c>
    </row>
    <row r="197" s="12" customFormat="1" ht="25.92" customHeight="1">
      <c r="A197" s="12"/>
      <c r="B197" s="199"/>
      <c r="C197" s="200"/>
      <c r="D197" s="201" t="s">
        <v>73</v>
      </c>
      <c r="E197" s="202" t="s">
        <v>745</v>
      </c>
      <c r="F197" s="202" t="s">
        <v>746</v>
      </c>
      <c r="G197" s="200"/>
      <c r="H197" s="200"/>
      <c r="I197" s="203"/>
      <c r="J197" s="204">
        <f>BK197</f>
        <v>0</v>
      </c>
      <c r="K197" s="200"/>
      <c r="L197" s="205"/>
      <c r="M197" s="206"/>
      <c r="N197" s="207"/>
      <c r="O197" s="207"/>
      <c r="P197" s="208">
        <f>SUM(P198:P199)</f>
        <v>0</v>
      </c>
      <c r="Q197" s="207"/>
      <c r="R197" s="208">
        <f>SUM(R198:R199)</f>
        <v>0</v>
      </c>
      <c r="S197" s="207"/>
      <c r="T197" s="209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196</v>
      </c>
      <c r="AT197" s="211" t="s">
        <v>73</v>
      </c>
      <c r="AU197" s="211" t="s">
        <v>74</v>
      </c>
      <c r="AY197" s="210" t="s">
        <v>190</v>
      </c>
      <c r="BK197" s="212">
        <f>SUM(BK198:BK199)</f>
        <v>0</v>
      </c>
    </row>
    <row r="198" s="2" customFormat="1" ht="24.15" customHeight="1">
      <c r="A198" s="40"/>
      <c r="B198" s="41"/>
      <c r="C198" s="215" t="s">
        <v>414</v>
      </c>
      <c r="D198" s="215" t="s">
        <v>192</v>
      </c>
      <c r="E198" s="216" t="s">
        <v>747</v>
      </c>
      <c r="F198" s="217" t="s">
        <v>748</v>
      </c>
      <c r="G198" s="218" t="s">
        <v>749</v>
      </c>
      <c r="H198" s="219">
        <v>1</v>
      </c>
      <c r="I198" s="220"/>
      <c r="J198" s="221">
        <f>ROUND(I198*H198,2)</f>
        <v>0</v>
      </c>
      <c r="K198" s="217" t="s">
        <v>19</v>
      </c>
      <c r="L198" s="46"/>
      <c r="M198" s="222" t="s">
        <v>19</v>
      </c>
      <c r="N198" s="223" t="s">
        <v>45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196</v>
      </c>
      <c r="AT198" s="226" t="s">
        <v>192</v>
      </c>
      <c r="AU198" s="226" t="s">
        <v>81</v>
      </c>
      <c r="AY198" s="19" t="s">
        <v>190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81</v>
      </c>
      <c r="BK198" s="227">
        <f>ROUND(I198*H198,2)</f>
        <v>0</v>
      </c>
      <c r="BL198" s="19" t="s">
        <v>196</v>
      </c>
      <c r="BM198" s="226" t="s">
        <v>750</v>
      </c>
    </row>
    <row r="199" s="2" customFormat="1">
      <c r="A199" s="40"/>
      <c r="B199" s="41"/>
      <c r="C199" s="42"/>
      <c r="D199" s="228" t="s">
        <v>198</v>
      </c>
      <c r="E199" s="42"/>
      <c r="F199" s="229" t="s">
        <v>748</v>
      </c>
      <c r="G199" s="42"/>
      <c r="H199" s="42"/>
      <c r="I199" s="230"/>
      <c r="J199" s="42"/>
      <c r="K199" s="42"/>
      <c r="L199" s="46"/>
      <c r="M199" s="278"/>
      <c r="N199" s="279"/>
      <c r="O199" s="280"/>
      <c r="P199" s="280"/>
      <c r="Q199" s="280"/>
      <c r="R199" s="280"/>
      <c r="S199" s="280"/>
      <c r="T199" s="281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198</v>
      </c>
      <c r="AU199" s="19" t="s">
        <v>81</v>
      </c>
    </row>
    <row r="200" s="2" customFormat="1" ht="6.96" customHeight="1">
      <c r="A200" s="40"/>
      <c r="B200" s="61"/>
      <c r="C200" s="62"/>
      <c r="D200" s="62"/>
      <c r="E200" s="62"/>
      <c r="F200" s="62"/>
      <c r="G200" s="62"/>
      <c r="H200" s="62"/>
      <c r="I200" s="62"/>
      <c r="J200" s="62"/>
      <c r="K200" s="62"/>
      <c r="L200" s="46"/>
      <c r="M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</row>
  </sheetData>
  <sheetProtection sheet="1" autoFilter="0" formatColumns="0" formatRows="0" objects="1" scenarios="1" spinCount="100000" saltValue="YdMiqn1tlM8vKhYDDvvVH0vDs3DzR3OhL7MVHiliYOPlYkvCEZNKlDDT9N8YGC9vO5u8MM0bXmmUuaQ7WEBkDw==" hashValue="AB5wfoAlMuaCtnMLTbPQt9rATOlqDjhdJJDKkCq4hrZYitEBgME10w/EEvXX+AYSsjqZE9gFbM4ciD8wyquSSw==" algorithmName="SHA-512" password="CA9C"/>
  <autoFilter ref="C89:K1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4_01/112101101"/>
    <hyperlink ref="F98" r:id="rId2" display="https://podminky.urs.cz/item/CS_URS_2024_01/112251101"/>
    <hyperlink ref="F103" r:id="rId3" display="https://podminky.urs.cz/item/CS_URS_2024_01/153311213"/>
    <hyperlink ref="F110" r:id="rId4" display="https://podminky.urs.cz/item/CS_URS_2024_01/183101223"/>
    <hyperlink ref="F123" r:id="rId5" display="https://podminky.urs.cz/item/CS_URS_2024_01/183106613"/>
    <hyperlink ref="F129" r:id="rId6" display="https://podminky.urs.cz/item/CS_URS_2024_01/184102116"/>
    <hyperlink ref="F137" r:id="rId7" display="https://podminky.urs.cz/item/CS_URS_2024_01/184215132"/>
    <hyperlink ref="F156" r:id="rId8" display="https://podminky.urs.cz/item/CS_URS_2024_01/184813161"/>
    <hyperlink ref="F161" r:id="rId9" display="https://podminky.urs.cz/item/CS_URS_2024_01/184816111"/>
    <hyperlink ref="F167" r:id="rId10" display="https://podminky.urs.cz/item/CS_URS_2024_01/184911431"/>
    <hyperlink ref="F173" r:id="rId11" display="https://podminky.urs.cz/item/CS_URS_2024_01/185851121"/>
    <hyperlink ref="F176" r:id="rId12" display="https://podminky.urs.cz/item/CS_URS_2024_01/185851129"/>
    <hyperlink ref="F181" r:id="rId13" display="https://podminky.urs.cz/item/CS_URS_2024_01/211971110"/>
    <hyperlink ref="F188" r:id="rId14" display="https://podminky.urs.cz/item/CS_URS_2024_01/564231011"/>
    <hyperlink ref="F193" r:id="rId15" display="https://podminky.urs.cz/item/CS_URS_2024_01/998231411"/>
    <hyperlink ref="F196" r:id="rId16" display="https://podminky.urs.cz/item/CS_URS_2024_01/9982314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  <c r="AZ2" s="140" t="s">
        <v>751</v>
      </c>
      <c r="BA2" s="140" t="s">
        <v>19</v>
      </c>
      <c r="BB2" s="140" t="s">
        <v>19</v>
      </c>
      <c r="BC2" s="140" t="s">
        <v>752</v>
      </c>
      <c r="BD2" s="140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  <c r="AZ3" s="140" t="s">
        <v>753</v>
      </c>
      <c r="BA3" s="140" t="s">
        <v>19</v>
      </c>
      <c r="BB3" s="140" t="s">
        <v>19</v>
      </c>
      <c r="BC3" s="140" t="s">
        <v>754</v>
      </c>
      <c r="BD3" s="140" t="s">
        <v>83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  <c r="AZ4" s="140" t="s">
        <v>755</v>
      </c>
      <c r="BA4" s="140" t="s">
        <v>19</v>
      </c>
      <c r="BB4" s="140" t="s">
        <v>19</v>
      </c>
      <c r="BC4" s="140" t="s">
        <v>756</v>
      </c>
      <c r="BD4" s="140" t="s">
        <v>83</v>
      </c>
    </row>
    <row r="5" s="1" customFormat="1" ht="6.96" customHeight="1">
      <c r="B5" s="22"/>
      <c r="L5" s="22"/>
      <c r="AZ5" s="140" t="s">
        <v>757</v>
      </c>
      <c r="BA5" s="140" t="s">
        <v>19</v>
      </c>
      <c r="BB5" s="140" t="s">
        <v>19</v>
      </c>
      <c r="BC5" s="140" t="s">
        <v>758</v>
      </c>
      <c r="BD5" s="140" t="s">
        <v>83</v>
      </c>
    </row>
    <row r="6" s="1" customFormat="1" ht="12" customHeight="1">
      <c r="B6" s="22"/>
      <c r="D6" s="145" t="s">
        <v>16</v>
      </c>
      <c r="L6" s="22"/>
      <c r="AZ6" s="140" t="s">
        <v>759</v>
      </c>
      <c r="BA6" s="140" t="s">
        <v>19</v>
      </c>
      <c r="BB6" s="140" t="s">
        <v>19</v>
      </c>
      <c r="BC6" s="140" t="s">
        <v>760</v>
      </c>
      <c r="BD6" s="140" t="s">
        <v>83</v>
      </c>
    </row>
    <row r="7" s="1" customFormat="1" ht="16.5" customHeight="1">
      <c r="B7" s="22"/>
      <c r="E7" s="146" t="str">
        <f>'Rekapitulace stavby'!K6</f>
        <v>Stavební úpravy MK v ul. Šustova a 2. etapy ul. Polní v Třeboni - II.etapa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129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761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10. 2. 2024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ROUND(J89,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ROUND((SUM(BE89:BE330)),  2)</f>
        <v>0</v>
      </c>
      <c r="G33" s="40"/>
      <c r="H33" s="40"/>
      <c r="I33" s="160">
        <v>0.20999999999999999</v>
      </c>
      <c r="J33" s="159">
        <f>ROUND(((SUM(BE89:BE330))*I33),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ROUND((SUM(BF89:BF330)),  2)</f>
        <v>0</v>
      </c>
      <c r="G34" s="40"/>
      <c r="H34" s="40"/>
      <c r="I34" s="160">
        <v>0.12</v>
      </c>
      <c r="J34" s="159">
        <f>ROUND(((SUM(BF89:BF330))*I34),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ROUND((SUM(BG89:BG330)),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ROUND((SUM(BH89:BH330)),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ROUND((SUM(BI89:BI330)),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165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129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SO_301 - Vodovod a vodovodní přípojky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10. 2. 2024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166</v>
      </c>
      <c r="D57" s="174"/>
      <c r="E57" s="174"/>
      <c r="F57" s="174"/>
      <c r="G57" s="174"/>
      <c r="H57" s="174"/>
      <c r="I57" s="174"/>
      <c r="J57" s="175" t="s">
        <v>167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168</v>
      </c>
    </row>
    <row r="60" s="9" customFormat="1" ht="24.96" customHeight="1">
      <c r="A60" s="9"/>
      <c r="B60" s="177"/>
      <c r="C60" s="178"/>
      <c r="D60" s="179" t="s">
        <v>169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170</v>
      </c>
      <c r="E61" s="185"/>
      <c r="F61" s="185"/>
      <c r="G61" s="185"/>
      <c r="H61" s="185"/>
      <c r="I61" s="185"/>
      <c r="J61" s="186">
        <f>J91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762</v>
      </c>
      <c r="E62" s="185"/>
      <c r="F62" s="185"/>
      <c r="G62" s="185"/>
      <c r="H62" s="185"/>
      <c r="I62" s="185"/>
      <c r="J62" s="186">
        <f>J142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763</v>
      </c>
      <c r="E63" s="185"/>
      <c r="F63" s="185"/>
      <c r="G63" s="185"/>
      <c r="H63" s="185"/>
      <c r="I63" s="185"/>
      <c r="J63" s="186">
        <f>J147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173</v>
      </c>
      <c r="E64" s="185"/>
      <c r="F64" s="185"/>
      <c r="G64" s="185"/>
      <c r="H64" s="185"/>
      <c r="I64" s="185"/>
      <c r="J64" s="186">
        <f>J293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174</v>
      </c>
      <c r="E65" s="185"/>
      <c r="F65" s="185"/>
      <c r="G65" s="185"/>
      <c r="H65" s="185"/>
      <c r="I65" s="185"/>
      <c r="J65" s="186">
        <f>J304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764</v>
      </c>
      <c r="E66" s="180"/>
      <c r="F66" s="180"/>
      <c r="G66" s="180"/>
      <c r="H66" s="180"/>
      <c r="I66" s="180"/>
      <c r="J66" s="181">
        <f>J311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7"/>
      <c r="D67" s="184" t="s">
        <v>765</v>
      </c>
      <c r="E67" s="185"/>
      <c r="F67" s="185"/>
      <c r="G67" s="185"/>
      <c r="H67" s="185"/>
      <c r="I67" s="185"/>
      <c r="J67" s="186">
        <f>J312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766</v>
      </c>
      <c r="E68" s="185"/>
      <c r="F68" s="185"/>
      <c r="G68" s="185"/>
      <c r="H68" s="185"/>
      <c r="I68" s="185"/>
      <c r="J68" s="186">
        <f>J322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767</v>
      </c>
      <c r="E69" s="185"/>
      <c r="F69" s="185"/>
      <c r="G69" s="185"/>
      <c r="H69" s="185"/>
      <c r="I69" s="185"/>
      <c r="J69" s="186">
        <f>J328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175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Stavební úpravy MK v ul. Šustova a 2. etapy ul. Polní v Třeboni - II.etapa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129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SO_301 - Vodovod a vodovodní přípojky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Třeboň</v>
      </c>
      <c r="G83" s="42"/>
      <c r="H83" s="42"/>
      <c r="I83" s="34" t="s">
        <v>23</v>
      </c>
      <c r="J83" s="74" t="str">
        <f>IF(J12="","",J12)</f>
        <v>10. 2. 2024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25</v>
      </c>
      <c r="D85" s="42"/>
      <c r="E85" s="42"/>
      <c r="F85" s="29" t="str">
        <f>E15</f>
        <v>Město Třeboň, Palackého nám. 46/II, 379 01 Třeboň</v>
      </c>
      <c r="G85" s="42"/>
      <c r="H85" s="42"/>
      <c r="I85" s="34" t="s">
        <v>31</v>
      </c>
      <c r="J85" s="38" t="str">
        <f>E21</f>
        <v>INVENTE, s.r.o., Žerotínova 483/1, 370 04 Č.Buděj.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36</v>
      </c>
      <c r="J86" s="38" t="str">
        <f>E24</f>
        <v xml:space="preserve"> 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8"/>
      <c r="B88" s="189"/>
      <c r="C88" s="190" t="s">
        <v>176</v>
      </c>
      <c r="D88" s="191" t="s">
        <v>59</v>
      </c>
      <c r="E88" s="191" t="s">
        <v>55</v>
      </c>
      <c r="F88" s="191" t="s">
        <v>56</v>
      </c>
      <c r="G88" s="191" t="s">
        <v>177</v>
      </c>
      <c r="H88" s="191" t="s">
        <v>178</v>
      </c>
      <c r="I88" s="191" t="s">
        <v>179</v>
      </c>
      <c r="J88" s="191" t="s">
        <v>167</v>
      </c>
      <c r="K88" s="192" t="s">
        <v>180</v>
      </c>
      <c r="L88" s="193"/>
      <c r="M88" s="94" t="s">
        <v>19</v>
      </c>
      <c r="N88" s="95" t="s">
        <v>44</v>
      </c>
      <c r="O88" s="95" t="s">
        <v>181</v>
      </c>
      <c r="P88" s="95" t="s">
        <v>182</v>
      </c>
      <c r="Q88" s="95" t="s">
        <v>183</v>
      </c>
      <c r="R88" s="95" t="s">
        <v>184</v>
      </c>
      <c r="S88" s="95" t="s">
        <v>185</v>
      </c>
      <c r="T88" s="96" t="s">
        <v>186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0"/>
      <c r="B89" s="41"/>
      <c r="C89" s="101" t="s">
        <v>187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P90+P311</f>
        <v>0</v>
      </c>
      <c r="Q89" s="98"/>
      <c r="R89" s="196">
        <f>R90+R311</f>
        <v>4.9125519999999998</v>
      </c>
      <c r="S89" s="98"/>
      <c r="T89" s="197">
        <f>T90+T311</f>
        <v>1.6245999999999998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73</v>
      </c>
      <c r="AU89" s="19" t="s">
        <v>168</v>
      </c>
      <c r="BK89" s="198">
        <f>BK90+BK311</f>
        <v>0</v>
      </c>
    </row>
    <row r="90" s="12" customFormat="1" ht="25.92" customHeight="1">
      <c r="A90" s="12"/>
      <c r="B90" s="199"/>
      <c r="C90" s="200"/>
      <c r="D90" s="201" t="s">
        <v>73</v>
      </c>
      <c r="E90" s="202" t="s">
        <v>188</v>
      </c>
      <c r="F90" s="202" t="s">
        <v>189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P91+P142+P147+P293+P304</f>
        <v>0</v>
      </c>
      <c r="Q90" s="207"/>
      <c r="R90" s="208">
        <f>R91+R142+R147+R293+R304</f>
        <v>4.9125519999999998</v>
      </c>
      <c r="S90" s="207"/>
      <c r="T90" s="209">
        <f>T91+T142+T147+T293+T304</f>
        <v>1.6245999999999998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73</v>
      </c>
      <c r="AU90" s="211" t="s">
        <v>74</v>
      </c>
      <c r="AY90" s="210" t="s">
        <v>190</v>
      </c>
      <c r="BK90" s="212">
        <f>BK91+BK142+BK147+BK293+BK304</f>
        <v>0</v>
      </c>
    </row>
    <row r="91" s="12" customFormat="1" ht="22.8" customHeight="1">
      <c r="A91" s="12"/>
      <c r="B91" s="199"/>
      <c r="C91" s="200"/>
      <c r="D91" s="201" t="s">
        <v>73</v>
      </c>
      <c r="E91" s="213" t="s">
        <v>81</v>
      </c>
      <c r="F91" s="213" t="s">
        <v>191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SUM(P92:P141)</f>
        <v>0</v>
      </c>
      <c r="Q91" s="207"/>
      <c r="R91" s="208">
        <f>SUM(R92:R141)</f>
        <v>0</v>
      </c>
      <c r="S91" s="207"/>
      <c r="T91" s="209">
        <f>SUM(T92:T141)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73</v>
      </c>
      <c r="AU91" s="211" t="s">
        <v>81</v>
      </c>
      <c r="AY91" s="210" t="s">
        <v>190</v>
      </c>
      <c r="BK91" s="212">
        <f>SUM(BK92:BK141)</f>
        <v>0</v>
      </c>
    </row>
    <row r="92" s="2" customFormat="1" ht="16.5" customHeight="1">
      <c r="A92" s="40"/>
      <c r="B92" s="41"/>
      <c r="C92" s="215" t="s">
        <v>81</v>
      </c>
      <c r="D92" s="215" t="s">
        <v>192</v>
      </c>
      <c r="E92" s="216" t="s">
        <v>768</v>
      </c>
      <c r="F92" s="217" t="s">
        <v>769</v>
      </c>
      <c r="G92" s="218" t="s">
        <v>233</v>
      </c>
      <c r="H92" s="219">
        <v>1719</v>
      </c>
      <c r="I92" s="220"/>
      <c r="J92" s="221">
        <f>ROUND(I92*H92,2)</f>
        <v>0</v>
      </c>
      <c r="K92" s="217" t="s">
        <v>195</v>
      </c>
      <c r="L92" s="46"/>
      <c r="M92" s="222" t="s">
        <v>19</v>
      </c>
      <c r="N92" s="223" t="s">
        <v>45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196</v>
      </c>
      <c r="AT92" s="226" t="s">
        <v>192</v>
      </c>
      <c r="AU92" s="226" t="s">
        <v>83</v>
      </c>
      <c r="AY92" s="19" t="s">
        <v>190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81</v>
      </c>
      <c r="BK92" s="227">
        <f>ROUND(I92*H92,2)</f>
        <v>0</v>
      </c>
      <c r="BL92" s="19" t="s">
        <v>196</v>
      </c>
      <c r="BM92" s="226" t="s">
        <v>770</v>
      </c>
    </row>
    <row r="93" s="2" customFormat="1">
      <c r="A93" s="40"/>
      <c r="B93" s="41"/>
      <c r="C93" s="42"/>
      <c r="D93" s="228" t="s">
        <v>198</v>
      </c>
      <c r="E93" s="42"/>
      <c r="F93" s="229" t="s">
        <v>771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198</v>
      </c>
      <c r="AU93" s="19" t="s">
        <v>83</v>
      </c>
    </row>
    <row r="94" s="2" customFormat="1">
      <c r="A94" s="40"/>
      <c r="B94" s="41"/>
      <c r="C94" s="42"/>
      <c r="D94" s="233" t="s">
        <v>200</v>
      </c>
      <c r="E94" s="42"/>
      <c r="F94" s="234" t="s">
        <v>772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200</v>
      </c>
      <c r="AU94" s="19" t="s">
        <v>83</v>
      </c>
    </row>
    <row r="95" s="13" customFormat="1">
      <c r="A95" s="13"/>
      <c r="B95" s="235"/>
      <c r="C95" s="236"/>
      <c r="D95" s="228" t="s">
        <v>202</v>
      </c>
      <c r="E95" s="237" t="s">
        <v>751</v>
      </c>
      <c r="F95" s="238" t="s">
        <v>752</v>
      </c>
      <c r="G95" s="236"/>
      <c r="H95" s="239">
        <v>1719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202</v>
      </c>
      <c r="AU95" s="245" t="s">
        <v>83</v>
      </c>
      <c r="AV95" s="13" t="s">
        <v>83</v>
      </c>
      <c r="AW95" s="13" t="s">
        <v>35</v>
      </c>
      <c r="AX95" s="13" t="s">
        <v>81</v>
      </c>
      <c r="AY95" s="245" t="s">
        <v>190</v>
      </c>
    </row>
    <row r="96" s="2" customFormat="1" ht="21.75" customHeight="1">
      <c r="A96" s="40"/>
      <c r="B96" s="41"/>
      <c r="C96" s="215" t="s">
        <v>83</v>
      </c>
      <c r="D96" s="215" t="s">
        <v>192</v>
      </c>
      <c r="E96" s="216" t="s">
        <v>773</v>
      </c>
      <c r="F96" s="217" t="s">
        <v>774</v>
      </c>
      <c r="G96" s="218" t="s">
        <v>233</v>
      </c>
      <c r="H96" s="219">
        <v>113</v>
      </c>
      <c r="I96" s="220"/>
      <c r="J96" s="221">
        <f>ROUND(I96*H96,2)</f>
        <v>0</v>
      </c>
      <c r="K96" s="217" t="s">
        <v>195</v>
      </c>
      <c r="L96" s="46"/>
      <c r="M96" s="222" t="s">
        <v>19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196</v>
      </c>
      <c r="AT96" s="226" t="s">
        <v>192</v>
      </c>
      <c r="AU96" s="226" t="s">
        <v>83</v>
      </c>
      <c r="AY96" s="19" t="s">
        <v>190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196</v>
      </c>
      <c r="BM96" s="226" t="s">
        <v>775</v>
      </c>
    </row>
    <row r="97" s="2" customFormat="1">
      <c r="A97" s="40"/>
      <c r="B97" s="41"/>
      <c r="C97" s="42"/>
      <c r="D97" s="228" t="s">
        <v>198</v>
      </c>
      <c r="E97" s="42"/>
      <c r="F97" s="229" t="s">
        <v>776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198</v>
      </c>
      <c r="AU97" s="19" t="s">
        <v>83</v>
      </c>
    </row>
    <row r="98" s="2" customFormat="1">
      <c r="A98" s="40"/>
      <c r="B98" s="41"/>
      <c r="C98" s="42"/>
      <c r="D98" s="233" t="s">
        <v>200</v>
      </c>
      <c r="E98" s="42"/>
      <c r="F98" s="234" t="s">
        <v>777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200</v>
      </c>
      <c r="AU98" s="19" t="s">
        <v>83</v>
      </c>
    </row>
    <row r="99" s="13" customFormat="1">
      <c r="A99" s="13"/>
      <c r="B99" s="235"/>
      <c r="C99" s="236"/>
      <c r="D99" s="228" t="s">
        <v>202</v>
      </c>
      <c r="E99" s="237" t="s">
        <v>759</v>
      </c>
      <c r="F99" s="238" t="s">
        <v>760</v>
      </c>
      <c r="G99" s="236"/>
      <c r="H99" s="239">
        <v>113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202</v>
      </c>
      <c r="AU99" s="245" t="s">
        <v>83</v>
      </c>
      <c r="AV99" s="13" t="s">
        <v>83</v>
      </c>
      <c r="AW99" s="13" t="s">
        <v>35</v>
      </c>
      <c r="AX99" s="13" t="s">
        <v>81</v>
      </c>
      <c r="AY99" s="245" t="s">
        <v>190</v>
      </c>
    </row>
    <row r="100" s="2" customFormat="1" ht="21.75" customHeight="1">
      <c r="A100" s="40"/>
      <c r="B100" s="41"/>
      <c r="C100" s="215" t="s">
        <v>112</v>
      </c>
      <c r="D100" s="215" t="s">
        <v>192</v>
      </c>
      <c r="E100" s="216" t="s">
        <v>778</v>
      </c>
      <c r="F100" s="217" t="s">
        <v>779</v>
      </c>
      <c r="G100" s="218" t="s">
        <v>233</v>
      </c>
      <c r="H100" s="219">
        <v>3428</v>
      </c>
      <c r="I100" s="220"/>
      <c r="J100" s="221">
        <f>ROUND(I100*H100,2)</f>
        <v>0</v>
      </c>
      <c r="K100" s="217" t="s">
        <v>195</v>
      </c>
      <c r="L100" s="46"/>
      <c r="M100" s="222" t="s">
        <v>19</v>
      </c>
      <c r="N100" s="223" t="s">
        <v>45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196</v>
      </c>
      <c r="AT100" s="226" t="s">
        <v>192</v>
      </c>
      <c r="AU100" s="226" t="s">
        <v>83</v>
      </c>
      <c r="AY100" s="19" t="s">
        <v>190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81</v>
      </c>
      <c r="BK100" s="227">
        <f>ROUND(I100*H100,2)</f>
        <v>0</v>
      </c>
      <c r="BL100" s="19" t="s">
        <v>196</v>
      </c>
      <c r="BM100" s="226" t="s">
        <v>780</v>
      </c>
    </row>
    <row r="101" s="2" customFormat="1">
      <c r="A101" s="40"/>
      <c r="B101" s="41"/>
      <c r="C101" s="42"/>
      <c r="D101" s="228" t="s">
        <v>198</v>
      </c>
      <c r="E101" s="42"/>
      <c r="F101" s="229" t="s">
        <v>781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198</v>
      </c>
      <c r="AU101" s="19" t="s">
        <v>83</v>
      </c>
    </row>
    <row r="102" s="2" customFormat="1">
      <c r="A102" s="40"/>
      <c r="B102" s="41"/>
      <c r="C102" s="42"/>
      <c r="D102" s="233" t="s">
        <v>200</v>
      </c>
      <c r="E102" s="42"/>
      <c r="F102" s="234" t="s">
        <v>782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200</v>
      </c>
      <c r="AU102" s="19" t="s">
        <v>83</v>
      </c>
    </row>
    <row r="103" s="15" customFormat="1">
      <c r="A103" s="15"/>
      <c r="B103" s="257"/>
      <c r="C103" s="258"/>
      <c r="D103" s="228" t="s">
        <v>202</v>
      </c>
      <c r="E103" s="259" t="s">
        <v>19</v>
      </c>
      <c r="F103" s="260" t="s">
        <v>783</v>
      </c>
      <c r="G103" s="258"/>
      <c r="H103" s="259" t="s">
        <v>19</v>
      </c>
      <c r="I103" s="261"/>
      <c r="J103" s="258"/>
      <c r="K103" s="258"/>
      <c r="L103" s="262"/>
      <c r="M103" s="263"/>
      <c r="N103" s="264"/>
      <c r="O103" s="264"/>
      <c r="P103" s="264"/>
      <c r="Q103" s="264"/>
      <c r="R103" s="264"/>
      <c r="S103" s="264"/>
      <c r="T103" s="26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6" t="s">
        <v>202</v>
      </c>
      <c r="AU103" s="266" t="s">
        <v>83</v>
      </c>
      <c r="AV103" s="15" t="s">
        <v>81</v>
      </c>
      <c r="AW103" s="15" t="s">
        <v>35</v>
      </c>
      <c r="AX103" s="15" t="s">
        <v>74</v>
      </c>
      <c r="AY103" s="266" t="s">
        <v>190</v>
      </c>
    </row>
    <row r="104" s="13" customFormat="1">
      <c r="A104" s="13"/>
      <c r="B104" s="235"/>
      <c r="C104" s="236"/>
      <c r="D104" s="228" t="s">
        <v>202</v>
      </c>
      <c r="E104" s="237" t="s">
        <v>19</v>
      </c>
      <c r="F104" s="238" t="s">
        <v>755</v>
      </c>
      <c r="G104" s="236"/>
      <c r="H104" s="239">
        <v>1714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202</v>
      </c>
      <c r="AU104" s="245" t="s">
        <v>83</v>
      </c>
      <c r="AV104" s="13" t="s">
        <v>83</v>
      </c>
      <c r="AW104" s="13" t="s">
        <v>35</v>
      </c>
      <c r="AX104" s="13" t="s">
        <v>74</v>
      </c>
      <c r="AY104" s="245" t="s">
        <v>190</v>
      </c>
    </row>
    <row r="105" s="15" customFormat="1">
      <c r="A105" s="15"/>
      <c r="B105" s="257"/>
      <c r="C105" s="258"/>
      <c r="D105" s="228" t="s">
        <v>202</v>
      </c>
      <c r="E105" s="259" t="s">
        <v>19</v>
      </c>
      <c r="F105" s="260" t="s">
        <v>784</v>
      </c>
      <c r="G105" s="258"/>
      <c r="H105" s="259" t="s">
        <v>19</v>
      </c>
      <c r="I105" s="261"/>
      <c r="J105" s="258"/>
      <c r="K105" s="258"/>
      <c r="L105" s="262"/>
      <c r="M105" s="263"/>
      <c r="N105" s="264"/>
      <c r="O105" s="264"/>
      <c r="P105" s="264"/>
      <c r="Q105" s="264"/>
      <c r="R105" s="264"/>
      <c r="S105" s="264"/>
      <c r="T105" s="26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6" t="s">
        <v>202</v>
      </c>
      <c r="AU105" s="266" t="s">
        <v>83</v>
      </c>
      <c r="AV105" s="15" t="s">
        <v>81</v>
      </c>
      <c r="AW105" s="15" t="s">
        <v>35</v>
      </c>
      <c r="AX105" s="15" t="s">
        <v>74</v>
      </c>
      <c r="AY105" s="266" t="s">
        <v>190</v>
      </c>
    </row>
    <row r="106" s="13" customFormat="1">
      <c r="A106" s="13"/>
      <c r="B106" s="235"/>
      <c r="C106" s="236"/>
      <c r="D106" s="228" t="s">
        <v>202</v>
      </c>
      <c r="E106" s="237" t="s">
        <v>19</v>
      </c>
      <c r="F106" s="238" t="s">
        <v>755</v>
      </c>
      <c r="G106" s="236"/>
      <c r="H106" s="239">
        <v>1714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202</v>
      </c>
      <c r="AU106" s="245" t="s">
        <v>83</v>
      </c>
      <c r="AV106" s="13" t="s">
        <v>83</v>
      </c>
      <c r="AW106" s="13" t="s">
        <v>35</v>
      </c>
      <c r="AX106" s="13" t="s">
        <v>74</v>
      </c>
      <c r="AY106" s="245" t="s">
        <v>190</v>
      </c>
    </row>
    <row r="107" s="14" customFormat="1">
      <c r="A107" s="14"/>
      <c r="B107" s="246"/>
      <c r="C107" s="247"/>
      <c r="D107" s="228" t="s">
        <v>202</v>
      </c>
      <c r="E107" s="248" t="s">
        <v>19</v>
      </c>
      <c r="F107" s="249" t="s">
        <v>217</v>
      </c>
      <c r="G107" s="247"/>
      <c r="H107" s="250">
        <v>3428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202</v>
      </c>
      <c r="AU107" s="256" t="s">
        <v>83</v>
      </c>
      <c r="AV107" s="14" t="s">
        <v>196</v>
      </c>
      <c r="AW107" s="14" t="s">
        <v>35</v>
      </c>
      <c r="AX107" s="14" t="s">
        <v>81</v>
      </c>
      <c r="AY107" s="256" t="s">
        <v>190</v>
      </c>
    </row>
    <row r="108" s="2" customFormat="1" ht="21.75" customHeight="1">
      <c r="A108" s="40"/>
      <c r="B108" s="41"/>
      <c r="C108" s="215" t="s">
        <v>196</v>
      </c>
      <c r="D108" s="215" t="s">
        <v>192</v>
      </c>
      <c r="E108" s="216" t="s">
        <v>785</v>
      </c>
      <c r="F108" s="217" t="s">
        <v>786</v>
      </c>
      <c r="G108" s="218" t="s">
        <v>233</v>
      </c>
      <c r="H108" s="219">
        <v>118</v>
      </c>
      <c r="I108" s="220"/>
      <c r="J108" s="221">
        <f>ROUND(I108*H108,2)</f>
        <v>0</v>
      </c>
      <c r="K108" s="217" t="s">
        <v>195</v>
      </c>
      <c r="L108" s="46"/>
      <c r="M108" s="222" t="s">
        <v>19</v>
      </c>
      <c r="N108" s="223" t="s">
        <v>45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196</v>
      </c>
      <c r="AT108" s="226" t="s">
        <v>192</v>
      </c>
      <c r="AU108" s="226" t="s">
        <v>83</v>
      </c>
      <c r="AY108" s="19" t="s">
        <v>190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196</v>
      </c>
      <c r="BM108" s="226" t="s">
        <v>787</v>
      </c>
    </row>
    <row r="109" s="2" customFormat="1">
      <c r="A109" s="40"/>
      <c r="B109" s="41"/>
      <c r="C109" s="42"/>
      <c r="D109" s="228" t="s">
        <v>198</v>
      </c>
      <c r="E109" s="42"/>
      <c r="F109" s="229" t="s">
        <v>788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198</v>
      </c>
      <c r="AU109" s="19" t="s">
        <v>83</v>
      </c>
    </row>
    <row r="110" s="2" customFormat="1">
      <c r="A110" s="40"/>
      <c r="B110" s="41"/>
      <c r="C110" s="42"/>
      <c r="D110" s="233" t="s">
        <v>200</v>
      </c>
      <c r="E110" s="42"/>
      <c r="F110" s="234" t="s">
        <v>789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200</v>
      </c>
      <c r="AU110" s="19" t="s">
        <v>83</v>
      </c>
    </row>
    <row r="111" s="15" customFormat="1">
      <c r="A111" s="15"/>
      <c r="B111" s="257"/>
      <c r="C111" s="258"/>
      <c r="D111" s="228" t="s">
        <v>202</v>
      </c>
      <c r="E111" s="259" t="s">
        <v>19</v>
      </c>
      <c r="F111" s="260" t="s">
        <v>790</v>
      </c>
      <c r="G111" s="258"/>
      <c r="H111" s="259" t="s">
        <v>19</v>
      </c>
      <c r="I111" s="261"/>
      <c r="J111" s="258"/>
      <c r="K111" s="258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202</v>
      </c>
      <c r="AU111" s="266" t="s">
        <v>83</v>
      </c>
      <c r="AV111" s="15" t="s">
        <v>81</v>
      </c>
      <c r="AW111" s="15" t="s">
        <v>35</v>
      </c>
      <c r="AX111" s="15" t="s">
        <v>74</v>
      </c>
      <c r="AY111" s="266" t="s">
        <v>190</v>
      </c>
    </row>
    <row r="112" s="13" customFormat="1">
      <c r="A112" s="13"/>
      <c r="B112" s="235"/>
      <c r="C112" s="236"/>
      <c r="D112" s="228" t="s">
        <v>202</v>
      </c>
      <c r="E112" s="237" t="s">
        <v>757</v>
      </c>
      <c r="F112" s="238" t="s">
        <v>791</v>
      </c>
      <c r="G112" s="236"/>
      <c r="H112" s="239">
        <v>118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202</v>
      </c>
      <c r="AU112" s="245" t="s">
        <v>83</v>
      </c>
      <c r="AV112" s="13" t="s">
        <v>83</v>
      </c>
      <c r="AW112" s="13" t="s">
        <v>35</v>
      </c>
      <c r="AX112" s="13" t="s">
        <v>81</v>
      </c>
      <c r="AY112" s="245" t="s">
        <v>190</v>
      </c>
    </row>
    <row r="113" s="2" customFormat="1" ht="16.5" customHeight="1">
      <c r="A113" s="40"/>
      <c r="B113" s="41"/>
      <c r="C113" s="215" t="s">
        <v>224</v>
      </c>
      <c r="D113" s="215" t="s">
        <v>192</v>
      </c>
      <c r="E113" s="216" t="s">
        <v>792</v>
      </c>
      <c r="F113" s="217" t="s">
        <v>793</v>
      </c>
      <c r="G113" s="218" t="s">
        <v>233</v>
      </c>
      <c r="H113" s="219">
        <v>1832</v>
      </c>
      <c r="I113" s="220"/>
      <c r="J113" s="221">
        <f>ROUND(I113*H113,2)</f>
        <v>0</v>
      </c>
      <c r="K113" s="217" t="s">
        <v>195</v>
      </c>
      <c r="L113" s="46"/>
      <c r="M113" s="222" t="s">
        <v>19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196</v>
      </c>
      <c r="AT113" s="226" t="s">
        <v>192</v>
      </c>
      <c r="AU113" s="226" t="s">
        <v>83</v>
      </c>
      <c r="AY113" s="19" t="s">
        <v>190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196</v>
      </c>
      <c r="BM113" s="226" t="s">
        <v>794</v>
      </c>
    </row>
    <row r="114" s="2" customFormat="1">
      <c r="A114" s="40"/>
      <c r="B114" s="41"/>
      <c r="C114" s="42"/>
      <c r="D114" s="228" t="s">
        <v>198</v>
      </c>
      <c r="E114" s="42"/>
      <c r="F114" s="229" t="s">
        <v>795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198</v>
      </c>
      <c r="AU114" s="19" t="s">
        <v>83</v>
      </c>
    </row>
    <row r="115" s="2" customFormat="1">
      <c r="A115" s="40"/>
      <c r="B115" s="41"/>
      <c r="C115" s="42"/>
      <c r="D115" s="233" t="s">
        <v>200</v>
      </c>
      <c r="E115" s="42"/>
      <c r="F115" s="234" t="s">
        <v>796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200</v>
      </c>
      <c r="AU115" s="19" t="s">
        <v>83</v>
      </c>
    </row>
    <row r="116" s="15" customFormat="1">
      <c r="A116" s="15"/>
      <c r="B116" s="257"/>
      <c r="C116" s="258"/>
      <c r="D116" s="228" t="s">
        <v>202</v>
      </c>
      <c r="E116" s="259" t="s">
        <v>19</v>
      </c>
      <c r="F116" s="260" t="s">
        <v>784</v>
      </c>
      <c r="G116" s="258"/>
      <c r="H116" s="259" t="s">
        <v>19</v>
      </c>
      <c r="I116" s="261"/>
      <c r="J116" s="258"/>
      <c r="K116" s="258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202</v>
      </c>
      <c r="AU116" s="266" t="s">
        <v>83</v>
      </c>
      <c r="AV116" s="15" t="s">
        <v>81</v>
      </c>
      <c r="AW116" s="15" t="s">
        <v>35</v>
      </c>
      <c r="AX116" s="15" t="s">
        <v>74</v>
      </c>
      <c r="AY116" s="266" t="s">
        <v>190</v>
      </c>
    </row>
    <row r="117" s="13" customFormat="1">
      <c r="A117" s="13"/>
      <c r="B117" s="235"/>
      <c r="C117" s="236"/>
      <c r="D117" s="228" t="s">
        <v>202</v>
      </c>
      <c r="E117" s="237" t="s">
        <v>19</v>
      </c>
      <c r="F117" s="238" t="s">
        <v>755</v>
      </c>
      <c r="G117" s="236"/>
      <c r="H117" s="239">
        <v>1714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202</v>
      </c>
      <c r="AU117" s="245" t="s">
        <v>83</v>
      </c>
      <c r="AV117" s="13" t="s">
        <v>83</v>
      </c>
      <c r="AW117" s="13" t="s">
        <v>35</v>
      </c>
      <c r="AX117" s="13" t="s">
        <v>74</v>
      </c>
      <c r="AY117" s="245" t="s">
        <v>190</v>
      </c>
    </row>
    <row r="118" s="15" customFormat="1">
      <c r="A118" s="15"/>
      <c r="B118" s="257"/>
      <c r="C118" s="258"/>
      <c r="D118" s="228" t="s">
        <v>202</v>
      </c>
      <c r="E118" s="259" t="s">
        <v>19</v>
      </c>
      <c r="F118" s="260" t="s">
        <v>797</v>
      </c>
      <c r="G118" s="258"/>
      <c r="H118" s="259" t="s">
        <v>19</v>
      </c>
      <c r="I118" s="261"/>
      <c r="J118" s="258"/>
      <c r="K118" s="258"/>
      <c r="L118" s="262"/>
      <c r="M118" s="263"/>
      <c r="N118" s="264"/>
      <c r="O118" s="264"/>
      <c r="P118" s="264"/>
      <c r="Q118" s="264"/>
      <c r="R118" s="264"/>
      <c r="S118" s="264"/>
      <c r="T118" s="26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202</v>
      </c>
      <c r="AU118" s="266" t="s">
        <v>83</v>
      </c>
      <c r="AV118" s="15" t="s">
        <v>81</v>
      </c>
      <c r="AW118" s="15" t="s">
        <v>35</v>
      </c>
      <c r="AX118" s="15" t="s">
        <v>74</v>
      </c>
      <c r="AY118" s="266" t="s">
        <v>190</v>
      </c>
    </row>
    <row r="119" s="13" customFormat="1">
      <c r="A119" s="13"/>
      <c r="B119" s="235"/>
      <c r="C119" s="236"/>
      <c r="D119" s="228" t="s">
        <v>202</v>
      </c>
      <c r="E119" s="237" t="s">
        <v>19</v>
      </c>
      <c r="F119" s="238" t="s">
        <v>757</v>
      </c>
      <c r="G119" s="236"/>
      <c r="H119" s="239">
        <v>118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202</v>
      </c>
      <c r="AU119" s="245" t="s">
        <v>83</v>
      </c>
      <c r="AV119" s="13" t="s">
        <v>83</v>
      </c>
      <c r="AW119" s="13" t="s">
        <v>35</v>
      </c>
      <c r="AX119" s="13" t="s">
        <v>74</v>
      </c>
      <c r="AY119" s="245" t="s">
        <v>190</v>
      </c>
    </row>
    <row r="120" s="14" customFormat="1">
      <c r="A120" s="14"/>
      <c r="B120" s="246"/>
      <c r="C120" s="247"/>
      <c r="D120" s="228" t="s">
        <v>202</v>
      </c>
      <c r="E120" s="248" t="s">
        <v>19</v>
      </c>
      <c r="F120" s="249" t="s">
        <v>217</v>
      </c>
      <c r="G120" s="247"/>
      <c r="H120" s="250">
        <v>1832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202</v>
      </c>
      <c r="AU120" s="256" t="s">
        <v>83</v>
      </c>
      <c r="AV120" s="14" t="s">
        <v>196</v>
      </c>
      <c r="AW120" s="14" t="s">
        <v>35</v>
      </c>
      <c r="AX120" s="14" t="s">
        <v>81</v>
      </c>
      <c r="AY120" s="256" t="s">
        <v>190</v>
      </c>
    </row>
    <row r="121" s="2" customFormat="1" ht="16.5" customHeight="1">
      <c r="A121" s="40"/>
      <c r="B121" s="41"/>
      <c r="C121" s="215" t="s">
        <v>230</v>
      </c>
      <c r="D121" s="215" t="s">
        <v>192</v>
      </c>
      <c r="E121" s="216" t="s">
        <v>798</v>
      </c>
      <c r="F121" s="217" t="s">
        <v>799</v>
      </c>
      <c r="G121" s="218" t="s">
        <v>279</v>
      </c>
      <c r="H121" s="219">
        <v>236</v>
      </c>
      <c r="I121" s="220"/>
      <c r="J121" s="221">
        <f>ROUND(I121*H121,2)</f>
        <v>0</v>
      </c>
      <c r="K121" s="217" t="s">
        <v>195</v>
      </c>
      <c r="L121" s="46"/>
      <c r="M121" s="222" t="s">
        <v>19</v>
      </c>
      <c r="N121" s="223" t="s">
        <v>45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196</v>
      </c>
      <c r="AT121" s="226" t="s">
        <v>192</v>
      </c>
      <c r="AU121" s="226" t="s">
        <v>83</v>
      </c>
      <c r="AY121" s="19" t="s">
        <v>190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196</v>
      </c>
      <c r="BM121" s="226" t="s">
        <v>800</v>
      </c>
    </row>
    <row r="122" s="2" customFormat="1">
      <c r="A122" s="40"/>
      <c r="B122" s="41"/>
      <c r="C122" s="42"/>
      <c r="D122" s="228" t="s">
        <v>198</v>
      </c>
      <c r="E122" s="42"/>
      <c r="F122" s="229" t="s">
        <v>801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198</v>
      </c>
      <c r="AU122" s="19" t="s">
        <v>83</v>
      </c>
    </row>
    <row r="123" s="2" customFormat="1">
      <c r="A123" s="40"/>
      <c r="B123" s="41"/>
      <c r="C123" s="42"/>
      <c r="D123" s="233" t="s">
        <v>200</v>
      </c>
      <c r="E123" s="42"/>
      <c r="F123" s="234" t="s">
        <v>802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200</v>
      </c>
      <c r="AU123" s="19" t="s">
        <v>83</v>
      </c>
    </row>
    <row r="124" s="13" customFormat="1">
      <c r="A124" s="13"/>
      <c r="B124" s="235"/>
      <c r="C124" s="236"/>
      <c r="D124" s="228" t="s">
        <v>202</v>
      </c>
      <c r="E124" s="237" t="s">
        <v>19</v>
      </c>
      <c r="F124" s="238" t="s">
        <v>757</v>
      </c>
      <c r="G124" s="236"/>
      <c r="H124" s="239">
        <v>118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202</v>
      </c>
      <c r="AU124" s="245" t="s">
        <v>83</v>
      </c>
      <c r="AV124" s="13" t="s">
        <v>83</v>
      </c>
      <c r="AW124" s="13" t="s">
        <v>35</v>
      </c>
      <c r="AX124" s="13" t="s">
        <v>81</v>
      </c>
      <c r="AY124" s="245" t="s">
        <v>190</v>
      </c>
    </row>
    <row r="125" s="13" customFormat="1">
      <c r="A125" s="13"/>
      <c r="B125" s="235"/>
      <c r="C125" s="236"/>
      <c r="D125" s="228" t="s">
        <v>202</v>
      </c>
      <c r="E125" s="236"/>
      <c r="F125" s="238" t="s">
        <v>803</v>
      </c>
      <c r="G125" s="236"/>
      <c r="H125" s="239">
        <v>236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202</v>
      </c>
      <c r="AU125" s="245" t="s">
        <v>83</v>
      </c>
      <c r="AV125" s="13" t="s">
        <v>83</v>
      </c>
      <c r="AW125" s="13" t="s">
        <v>4</v>
      </c>
      <c r="AX125" s="13" t="s">
        <v>81</v>
      </c>
      <c r="AY125" s="245" t="s">
        <v>190</v>
      </c>
    </row>
    <row r="126" s="2" customFormat="1" ht="16.5" customHeight="1">
      <c r="A126" s="40"/>
      <c r="B126" s="41"/>
      <c r="C126" s="215" t="s">
        <v>244</v>
      </c>
      <c r="D126" s="215" t="s">
        <v>192</v>
      </c>
      <c r="E126" s="216" t="s">
        <v>804</v>
      </c>
      <c r="F126" s="217" t="s">
        <v>805</v>
      </c>
      <c r="G126" s="218" t="s">
        <v>233</v>
      </c>
      <c r="H126" s="219">
        <v>118</v>
      </c>
      <c r="I126" s="220"/>
      <c r="J126" s="221">
        <f>ROUND(I126*H126,2)</f>
        <v>0</v>
      </c>
      <c r="K126" s="217" t="s">
        <v>195</v>
      </c>
      <c r="L126" s="46"/>
      <c r="M126" s="222" t="s">
        <v>19</v>
      </c>
      <c r="N126" s="223" t="s">
        <v>45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196</v>
      </c>
      <c r="AT126" s="226" t="s">
        <v>192</v>
      </c>
      <c r="AU126" s="226" t="s">
        <v>83</v>
      </c>
      <c r="AY126" s="19" t="s">
        <v>190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81</v>
      </c>
      <c r="BK126" s="227">
        <f>ROUND(I126*H126,2)</f>
        <v>0</v>
      </c>
      <c r="BL126" s="19" t="s">
        <v>196</v>
      </c>
      <c r="BM126" s="226" t="s">
        <v>806</v>
      </c>
    </row>
    <row r="127" s="2" customFormat="1">
      <c r="A127" s="40"/>
      <c r="B127" s="41"/>
      <c r="C127" s="42"/>
      <c r="D127" s="228" t="s">
        <v>198</v>
      </c>
      <c r="E127" s="42"/>
      <c r="F127" s="229" t="s">
        <v>807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198</v>
      </c>
      <c r="AU127" s="19" t="s">
        <v>83</v>
      </c>
    </row>
    <row r="128" s="2" customFormat="1">
      <c r="A128" s="40"/>
      <c r="B128" s="41"/>
      <c r="C128" s="42"/>
      <c r="D128" s="233" t="s">
        <v>200</v>
      </c>
      <c r="E128" s="42"/>
      <c r="F128" s="234" t="s">
        <v>808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200</v>
      </c>
      <c r="AU128" s="19" t="s">
        <v>83</v>
      </c>
    </row>
    <row r="129" s="13" customFormat="1">
      <c r="A129" s="13"/>
      <c r="B129" s="235"/>
      <c r="C129" s="236"/>
      <c r="D129" s="228" t="s">
        <v>202</v>
      </c>
      <c r="E129" s="237" t="s">
        <v>19</v>
      </c>
      <c r="F129" s="238" t="s">
        <v>757</v>
      </c>
      <c r="G129" s="236"/>
      <c r="H129" s="239">
        <v>118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202</v>
      </c>
      <c r="AU129" s="245" t="s">
        <v>83</v>
      </c>
      <c r="AV129" s="13" t="s">
        <v>83</v>
      </c>
      <c r="AW129" s="13" t="s">
        <v>35</v>
      </c>
      <c r="AX129" s="13" t="s">
        <v>81</v>
      </c>
      <c r="AY129" s="245" t="s">
        <v>190</v>
      </c>
    </row>
    <row r="130" s="2" customFormat="1" ht="16.5" customHeight="1">
      <c r="A130" s="40"/>
      <c r="B130" s="41"/>
      <c r="C130" s="215" t="s">
        <v>249</v>
      </c>
      <c r="D130" s="215" t="s">
        <v>192</v>
      </c>
      <c r="E130" s="216" t="s">
        <v>809</v>
      </c>
      <c r="F130" s="217" t="s">
        <v>810</v>
      </c>
      <c r="G130" s="218" t="s">
        <v>233</v>
      </c>
      <c r="H130" s="219">
        <v>1714</v>
      </c>
      <c r="I130" s="220"/>
      <c r="J130" s="221">
        <f>ROUND(I130*H130,2)</f>
        <v>0</v>
      </c>
      <c r="K130" s="217" t="s">
        <v>195</v>
      </c>
      <c r="L130" s="46"/>
      <c r="M130" s="222" t="s">
        <v>19</v>
      </c>
      <c r="N130" s="223" t="s">
        <v>45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196</v>
      </c>
      <c r="AT130" s="226" t="s">
        <v>192</v>
      </c>
      <c r="AU130" s="226" t="s">
        <v>83</v>
      </c>
      <c r="AY130" s="19" t="s">
        <v>190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81</v>
      </c>
      <c r="BK130" s="227">
        <f>ROUND(I130*H130,2)</f>
        <v>0</v>
      </c>
      <c r="BL130" s="19" t="s">
        <v>196</v>
      </c>
      <c r="BM130" s="226" t="s">
        <v>811</v>
      </c>
    </row>
    <row r="131" s="2" customFormat="1">
      <c r="A131" s="40"/>
      <c r="B131" s="41"/>
      <c r="C131" s="42"/>
      <c r="D131" s="228" t="s">
        <v>198</v>
      </c>
      <c r="E131" s="42"/>
      <c r="F131" s="229" t="s">
        <v>812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198</v>
      </c>
      <c r="AU131" s="19" t="s">
        <v>83</v>
      </c>
    </row>
    <row r="132" s="2" customFormat="1">
      <c r="A132" s="40"/>
      <c r="B132" s="41"/>
      <c r="C132" s="42"/>
      <c r="D132" s="233" t="s">
        <v>200</v>
      </c>
      <c r="E132" s="42"/>
      <c r="F132" s="234" t="s">
        <v>813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200</v>
      </c>
      <c r="AU132" s="19" t="s">
        <v>83</v>
      </c>
    </row>
    <row r="133" s="13" customFormat="1">
      <c r="A133" s="13"/>
      <c r="B133" s="235"/>
      <c r="C133" s="236"/>
      <c r="D133" s="228" t="s">
        <v>202</v>
      </c>
      <c r="E133" s="237" t="s">
        <v>755</v>
      </c>
      <c r="F133" s="238" t="s">
        <v>756</v>
      </c>
      <c r="G133" s="236"/>
      <c r="H133" s="239">
        <v>1714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202</v>
      </c>
      <c r="AU133" s="245" t="s">
        <v>83</v>
      </c>
      <c r="AV133" s="13" t="s">
        <v>83</v>
      </c>
      <c r="AW133" s="13" t="s">
        <v>35</v>
      </c>
      <c r="AX133" s="13" t="s">
        <v>81</v>
      </c>
      <c r="AY133" s="245" t="s">
        <v>190</v>
      </c>
    </row>
    <row r="134" s="2" customFormat="1" ht="16.5" customHeight="1">
      <c r="A134" s="40"/>
      <c r="B134" s="41"/>
      <c r="C134" s="215" t="s">
        <v>259</v>
      </c>
      <c r="D134" s="215" t="s">
        <v>192</v>
      </c>
      <c r="E134" s="216" t="s">
        <v>814</v>
      </c>
      <c r="F134" s="217" t="s">
        <v>815</v>
      </c>
      <c r="G134" s="218" t="s">
        <v>233</v>
      </c>
      <c r="H134" s="219">
        <v>75</v>
      </c>
      <c r="I134" s="220"/>
      <c r="J134" s="221">
        <f>ROUND(I134*H134,2)</f>
        <v>0</v>
      </c>
      <c r="K134" s="217" t="s">
        <v>195</v>
      </c>
      <c r="L134" s="46"/>
      <c r="M134" s="222" t="s">
        <v>19</v>
      </c>
      <c r="N134" s="223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196</v>
      </c>
      <c r="AT134" s="226" t="s">
        <v>192</v>
      </c>
      <c r="AU134" s="226" t="s">
        <v>83</v>
      </c>
      <c r="AY134" s="19" t="s">
        <v>190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81</v>
      </c>
      <c r="BK134" s="227">
        <f>ROUND(I134*H134,2)</f>
        <v>0</v>
      </c>
      <c r="BL134" s="19" t="s">
        <v>196</v>
      </c>
      <c r="BM134" s="226" t="s">
        <v>816</v>
      </c>
    </row>
    <row r="135" s="2" customFormat="1">
      <c r="A135" s="40"/>
      <c r="B135" s="41"/>
      <c r="C135" s="42"/>
      <c r="D135" s="228" t="s">
        <v>198</v>
      </c>
      <c r="E135" s="42"/>
      <c r="F135" s="229" t="s">
        <v>817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198</v>
      </c>
      <c r="AU135" s="19" t="s">
        <v>83</v>
      </c>
    </row>
    <row r="136" s="2" customFormat="1">
      <c r="A136" s="40"/>
      <c r="B136" s="41"/>
      <c r="C136" s="42"/>
      <c r="D136" s="233" t="s">
        <v>200</v>
      </c>
      <c r="E136" s="42"/>
      <c r="F136" s="234" t="s">
        <v>818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200</v>
      </c>
      <c r="AU136" s="19" t="s">
        <v>83</v>
      </c>
    </row>
    <row r="137" s="13" customFormat="1">
      <c r="A137" s="13"/>
      <c r="B137" s="235"/>
      <c r="C137" s="236"/>
      <c r="D137" s="228" t="s">
        <v>202</v>
      </c>
      <c r="E137" s="237" t="s">
        <v>753</v>
      </c>
      <c r="F137" s="238" t="s">
        <v>754</v>
      </c>
      <c r="G137" s="236"/>
      <c r="H137" s="239">
        <v>75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202</v>
      </c>
      <c r="AU137" s="245" t="s">
        <v>83</v>
      </c>
      <c r="AV137" s="13" t="s">
        <v>83</v>
      </c>
      <c r="AW137" s="13" t="s">
        <v>35</v>
      </c>
      <c r="AX137" s="13" t="s">
        <v>81</v>
      </c>
      <c r="AY137" s="245" t="s">
        <v>190</v>
      </c>
    </row>
    <row r="138" s="2" customFormat="1" ht="16.5" customHeight="1">
      <c r="A138" s="40"/>
      <c r="B138" s="41"/>
      <c r="C138" s="267" t="s">
        <v>266</v>
      </c>
      <c r="D138" s="267" t="s">
        <v>276</v>
      </c>
      <c r="E138" s="268" t="s">
        <v>819</v>
      </c>
      <c r="F138" s="269" t="s">
        <v>820</v>
      </c>
      <c r="G138" s="270" t="s">
        <v>279</v>
      </c>
      <c r="H138" s="271">
        <v>150</v>
      </c>
      <c r="I138" s="272"/>
      <c r="J138" s="273">
        <f>ROUND(I138*H138,2)</f>
        <v>0</v>
      </c>
      <c r="K138" s="269" t="s">
        <v>195</v>
      </c>
      <c r="L138" s="274"/>
      <c r="M138" s="275" t="s">
        <v>19</v>
      </c>
      <c r="N138" s="276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249</v>
      </c>
      <c r="AT138" s="226" t="s">
        <v>276</v>
      </c>
      <c r="AU138" s="226" t="s">
        <v>83</v>
      </c>
      <c r="AY138" s="19" t="s">
        <v>190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196</v>
      </c>
      <c r="BM138" s="226" t="s">
        <v>821</v>
      </c>
    </row>
    <row r="139" s="2" customFormat="1">
      <c r="A139" s="40"/>
      <c r="B139" s="41"/>
      <c r="C139" s="42"/>
      <c r="D139" s="228" t="s">
        <v>198</v>
      </c>
      <c r="E139" s="42"/>
      <c r="F139" s="229" t="s">
        <v>820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198</v>
      </c>
      <c r="AU139" s="19" t="s">
        <v>83</v>
      </c>
    </row>
    <row r="140" s="13" customFormat="1">
      <c r="A140" s="13"/>
      <c r="B140" s="235"/>
      <c r="C140" s="236"/>
      <c r="D140" s="228" t="s">
        <v>202</v>
      </c>
      <c r="E140" s="237" t="s">
        <v>19</v>
      </c>
      <c r="F140" s="238" t="s">
        <v>753</v>
      </c>
      <c r="G140" s="236"/>
      <c r="H140" s="239">
        <v>75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202</v>
      </c>
      <c r="AU140" s="245" t="s">
        <v>83</v>
      </c>
      <c r="AV140" s="13" t="s">
        <v>83</v>
      </c>
      <c r="AW140" s="13" t="s">
        <v>35</v>
      </c>
      <c r="AX140" s="13" t="s">
        <v>81</v>
      </c>
      <c r="AY140" s="245" t="s">
        <v>190</v>
      </c>
    </row>
    <row r="141" s="13" customFormat="1">
      <c r="A141" s="13"/>
      <c r="B141" s="235"/>
      <c r="C141" s="236"/>
      <c r="D141" s="228" t="s">
        <v>202</v>
      </c>
      <c r="E141" s="236"/>
      <c r="F141" s="238" t="s">
        <v>822</v>
      </c>
      <c r="G141" s="236"/>
      <c r="H141" s="239">
        <v>150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202</v>
      </c>
      <c r="AU141" s="245" t="s">
        <v>83</v>
      </c>
      <c r="AV141" s="13" t="s">
        <v>83</v>
      </c>
      <c r="AW141" s="13" t="s">
        <v>4</v>
      </c>
      <c r="AX141" s="13" t="s">
        <v>81</v>
      </c>
      <c r="AY141" s="245" t="s">
        <v>190</v>
      </c>
    </row>
    <row r="142" s="12" customFormat="1" ht="22.8" customHeight="1">
      <c r="A142" s="12"/>
      <c r="B142" s="199"/>
      <c r="C142" s="200"/>
      <c r="D142" s="201" t="s">
        <v>73</v>
      </c>
      <c r="E142" s="213" t="s">
        <v>196</v>
      </c>
      <c r="F142" s="213" t="s">
        <v>823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SUM(P143:P146)</f>
        <v>0</v>
      </c>
      <c r="Q142" s="207"/>
      <c r="R142" s="208">
        <f>SUM(R143:R146)</f>
        <v>0</v>
      </c>
      <c r="S142" s="207"/>
      <c r="T142" s="209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81</v>
      </c>
      <c r="AT142" s="211" t="s">
        <v>73</v>
      </c>
      <c r="AU142" s="211" t="s">
        <v>81</v>
      </c>
      <c r="AY142" s="210" t="s">
        <v>190</v>
      </c>
      <c r="BK142" s="212">
        <f>SUM(BK143:BK146)</f>
        <v>0</v>
      </c>
    </row>
    <row r="143" s="2" customFormat="1" ht="16.5" customHeight="1">
      <c r="A143" s="40"/>
      <c r="B143" s="41"/>
      <c r="C143" s="215" t="s">
        <v>270</v>
      </c>
      <c r="D143" s="215" t="s">
        <v>192</v>
      </c>
      <c r="E143" s="216" t="s">
        <v>824</v>
      </c>
      <c r="F143" s="217" t="s">
        <v>825</v>
      </c>
      <c r="G143" s="218" t="s">
        <v>233</v>
      </c>
      <c r="H143" s="219">
        <v>43</v>
      </c>
      <c r="I143" s="220"/>
      <c r="J143" s="221">
        <f>ROUND(I143*H143,2)</f>
        <v>0</v>
      </c>
      <c r="K143" s="217" t="s">
        <v>195</v>
      </c>
      <c r="L143" s="46"/>
      <c r="M143" s="222" t="s">
        <v>19</v>
      </c>
      <c r="N143" s="223" t="s">
        <v>45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196</v>
      </c>
      <c r="AT143" s="226" t="s">
        <v>192</v>
      </c>
      <c r="AU143" s="226" t="s">
        <v>83</v>
      </c>
      <c r="AY143" s="19" t="s">
        <v>190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81</v>
      </c>
      <c r="BK143" s="227">
        <f>ROUND(I143*H143,2)</f>
        <v>0</v>
      </c>
      <c r="BL143" s="19" t="s">
        <v>196</v>
      </c>
      <c r="BM143" s="226" t="s">
        <v>826</v>
      </c>
    </row>
    <row r="144" s="2" customFormat="1">
      <c r="A144" s="40"/>
      <c r="B144" s="41"/>
      <c r="C144" s="42"/>
      <c r="D144" s="228" t="s">
        <v>198</v>
      </c>
      <c r="E144" s="42"/>
      <c r="F144" s="229" t="s">
        <v>827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198</v>
      </c>
      <c r="AU144" s="19" t="s">
        <v>83</v>
      </c>
    </row>
    <row r="145" s="2" customFormat="1">
      <c r="A145" s="40"/>
      <c r="B145" s="41"/>
      <c r="C145" s="42"/>
      <c r="D145" s="233" t="s">
        <v>200</v>
      </c>
      <c r="E145" s="42"/>
      <c r="F145" s="234" t="s">
        <v>828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200</v>
      </c>
      <c r="AU145" s="19" t="s">
        <v>83</v>
      </c>
    </row>
    <row r="146" s="13" customFormat="1">
      <c r="A146" s="13"/>
      <c r="B146" s="235"/>
      <c r="C146" s="236"/>
      <c r="D146" s="228" t="s">
        <v>202</v>
      </c>
      <c r="E146" s="237" t="s">
        <v>829</v>
      </c>
      <c r="F146" s="238" t="s">
        <v>457</v>
      </c>
      <c r="G146" s="236"/>
      <c r="H146" s="239">
        <v>43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202</v>
      </c>
      <c r="AU146" s="245" t="s">
        <v>83</v>
      </c>
      <c r="AV146" s="13" t="s">
        <v>83</v>
      </c>
      <c r="AW146" s="13" t="s">
        <v>35</v>
      </c>
      <c r="AX146" s="13" t="s">
        <v>81</v>
      </c>
      <c r="AY146" s="245" t="s">
        <v>190</v>
      </c>
    </row>
    <row r="147" s="12" customFormat="1" ht="22.8" customHeight="1">
      <c r="A147" s="12"/>
      <c r="B147" s="199"/>
      <c r="C147" s="200"/>
      <c r="D147" s="201" t="s">
        <v>73</v>
      </c>
      <c r="E147" s="213" t="s">
        <v>249</v>
      </c>
      <c r="F147" s="213" t="s">
        <v>830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SUM(P148:P292)</f>
        <v>0</v>
      </c>
      <c r="Q147" s="207"/>
      <c r="R147" s="208">
        <f>SUM(R148:R292)</f>
        <v>4.9125519999999998</v>
      </c>
      <c r="S147" s="207"/>
      <c r="T147" s="209">
        <f>SUM(T148:T292)</f>
        <v>1.6245999999999998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81</v>
      </c>
      <c r="AT147" s="211" t="s">
        <v>73</v>
      </c>
      <c r="AU147" s="211" t="s">
        <v>81</v>
      </c>
      <c r="AY147" s="210" t="s">
        <v>190</v>
      </c>
      <c r="BK147" s="212">
        <f>SUM(BK148:BK292)</f>
        <v>0</v>
      </c>
    </row>
    <row r="148" s="2" customFormat="1" ht="16.5" customHeight="1">
      <c r="A148" s="40"/>
      <c r="B148" s="41"/>
      <c r="C148" s="215" t="s">
        <v>8</v>
      </c>
      <c r="D148" s="215" t="s">
        <v>192</v>
      </c>
      <c r="E148" s="216" t="s">
        <v>831</v>
      </c>
      <c r="F148" s="217" t="s">
        <v>832</v>
      </c>
      <c r="G148" s="218" t="s">
        <v>296</v>
      </c>
      <c r="H148" s="219">
        <v>6</v>
      </c>
      <c r="I148" s="220"/>
      <c r="J148" s="221">
        <f>ROUND(I148*H148,2)</f>
        <v>0</v>
      </c>
      <c r="K148" s="217" t="s">
        <v>195</v>
      </c>
      <c r="L148" s="46"/>
      <c r="M148" s="222" t="s">
        <v>19</v>
      </c>
      <c r="N148" s="223" t="s">
        <v>45</v>
      </c>
      <c r="O148" s="86"/>
      <c r="P148" s="224">
        <f>O148*H148</f>
        <v>0</v>
      </c>
      <c r="Q148" s="224">
        <v>0.00167</v>
      </c>
      <c r="R148" s="224">
        <f>Q148*H148</f>
        <v>0.010020000000000001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196</v>
      </c>
      <c r="AT148" s="226" t="s">
        <v>192</v>
      </c>
      <c r="AU148" s="226" t="s">
        <v>83</v>
      </c>
      <c r="AY148" s="19" t="s">
        <v>190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196</v>
      </c>
      <c r="BM148" s="226" t="s">
        <v>833</v>
      </c>
    </row>
    <row r="149" s="2" customFormat="1">
      <c r="A149" s="40"/>
      <c r="B149" s="41"/>
      <c r="C149" s="42"/>
      <c r="D149" s="228" t="s">
        <v>198</v>
      </c>
      <c r="E149" s="42"/>
      <c r="F149" s="229" t="s">
        <v>834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198</v>
      </c>
      <c r="AU149" s="19" t="s">
        <v>83</v>
      </c>
    </row>
    <row r="150" s="2" customFormat="1">
      <c r="A150" s="40"/>
      <c r="B150" s="41"/>
      <c r="C150" s="42"/>
      <c r="D150" s="233" t="s">
        <v>200</v>
      </c>
      <c r="E150" s="42"/>
      <c r="F150" s="234" t="s">
        <v>835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200</v>
      </c>
      <c r="AU150" s="19" t="s">
        <v>83</v>
      </c>
    </row>
    <row r="151" s="2" customFormat="1" ht="16.5" customHeight="1">
      <c r="A151" s="40"/>
      <c r="B151" s="41"/>
      <c r="C151" s="267" t="s">
        <v>281</v>
      </c>
      <c r="D151" s="267" t="s">
        <v>276</v>
      </c>
      <c r="E151" s="268" t="s">
        <v>836</v>
      </c>
      <c r="F151" s="269" t="s">
        <v>837</v>
      </c>
      <c r="G151" s="270" t="s">
        <v>296</v>
      </c>
      <c r="H151" s="271">
        <v>3</v>
      </c>
      <c r="I151" s="272"/>
      <c r="J151" s="273">
        <f>ROUND(I151*H151,2)</f>
        <v>0</v>
      </c>
      <c r="K151" s="269" t="s">
        <v>195</v>
      </c>
      <c r="L151" s="274"/>
      <c r="M151" s="275" t="s">
        <v>19</v>
      </c>
      <c r="N151" s="276" t="s">
        <v>45</v>
      </c>
      <c r="O151" s="86"/>
      <c r="P151" s="224">
        <f>O151*H151</f>
        <v>0</v>
      </c>
      <c r="Q151" s="224">
        <v>0.012200000000000001</v>
      </c>
      <c r="R151" s="224">
        <f>Q151*H151</f>
        <v>0.036600000000000001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249</v>
      </c>
      <c r="AT151" s="226" t="s">
        <v>276</v>
      </c>
      <c r="AU151" s="226" t="s">
        <v>83</v>
      </c>
      <c r="AY151" s="19" t="s">
        <v>190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196</v>
      </c>
      <c r="BM151" s="226" t="s">
        <v>838</v>
      </c>
    </row>
    <row r="152" s="2" customFormat="1">
      <c r="A152" s="40"/>
      <c r="B152" s="41"/>
      <c r="C152" s="42"/>
      <c r="D152" s="228" t="s">
        <v>198</v>
      </c>
      <c r="E152" s="42"/>
      <c r="F152" s="229" t="s">
        <v>837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198</v>
      </c>
      <c r="AU152" s="19" t="s">
        <v>83</v>
      </c>
    </row>
    <row r="153" s="2" customFormat="1" ht="16.5" customHeight="1">
      <c r="A153" s="40"/>
      <c r="B153" s="41"/>
      <c r="C153" s="267" t="s">
        <v>287</v>
      </c>
      <c r="D153" s="267" t="s">
        <v>276</v>
      </c>
      <c r="E153" s="268" t="s">
        <v>839</v>
      </c>
      <c r="F153" s="269" t="s">
        <v>840</v>
      </c>
      <c r="G153" s="270" t="s">
        <v>296</v>
      </c>
      <c r="H153" s="271">
        <v>1</v>
      </c>
      <c r="I153" s="272"/>
      <c r="J153" s="273">
        <f>ROUND(I153*H153,2)</f>
        <v>0</v>
      </c>
      <c r="K153" s="269" t="s">
        <v>195</v>
      </c>
      <c r="L153" s="274"/>
      <c r="M153" s="275" t="s">
        <v>19</v>
      </c>
      <c r="N153" s="276" t="s">
        <v>45</v>
      </c>
      <c r="O153" s="86"/>
      <c r="P153" s="224">
        <f>O153*H153</f>
        <v>0</v>
      </c>
      <c r="Q153" s="224">
        <v>0.0104</v>
      </c>
      <c r="R153" s="224">
        <f>Q153*H153</f>
        <v>0.0104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249</v>
      </c>
      <c r="AT153" s="226" t="s">
        <v>276</v>
      </c>
      <c r="AU153" s="226" t="s">
        <v>83</v>
      </c>
      <c r="AY153" s="19" t="s">
        <v>190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81</v>
      </c>
      <c r="BK153" s="227">
        <f>ROUND(I153*H153,2)</f>
        <v>0</v>
      </c>
      <c r="BL153" s="19" t="s">
        <v>196</v>
      </c>
      <c r="BM153" s="226" t="s">
        <v>841</v>
      </c>
    </row>
    <row r="154" s="2" customFormat="1">
      <c r="A154" s="40"/>
      <c r="B154" s="41"/>
      <c r="C154" s="42"/>
      <c r="D154" s="228" t="s">
        <v>198</v>
      </c>
      <c r="E154" s="42"/>
      <c r="F154" s="229" t="s">
        <v>840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198</v>
      </c>
      <c r="AU154" s="19" t="s">
        <v>83</v>
      </c>
    </row>
    <row r="155" s="2" customFormat="1" ht="16.5" customHeight="1">
      <c r="A155" s="40"/>
      <c r="B155" s="41"/>
      <c r="C155" s="267" t="s">
        <v>293</v>
      </c>
      <c r="D155" s="267" t="s">
        <v>276</v>
      </c>
      <c r="E155" s="268" t="s">
        <v>842</v>
      </c>
      <c r="F155" s="269" t="s">
        <v>843</v>
      </c>
      <c r="G155" s="270" t="s">
        <v>296</v>
      </c>
      <c r="H155" s="271">
        <v>1</v>
      </c>
      <c r="I155" s="272"/>
      <c r="J155" s="273">
        <f>ROUND(I155*H155,2)</f>
        <v>0</v>
      </c>
      <c r="K155" s="269" t="s">
        <v>195</v>
      </c>
      <c r="L155" s="274"/>
      <c r="M155" s="275" t="s">
        <v>19</v>
      </c>
      <c r="N155" s="276" t="s">
        <v>45</v>
      </c>
      <c r="O155" s="86"/>
      <c r="P155" s="224">
        <f>O155*H155</f>
        <v>0</v>
      </c>
      <c r="Q155" s="224">
        <v>0.014200000000000001</v>
      </c>
      <c r="R155" s="224">
        <f>Q155*H155</f>
        <v>0.014200000000000001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249</v>
      </c>
      <c r="AT155" s="226" t="s">
        <v>276</v>
      </c>
      <c r="AU155" s="226" t="s">
        <v>83</v>
      </c>
      <c r="AY155" s="19" t="s">
        <v>190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196</v>
      </c>
      <c r="BM155" s="226" t="s">
        <v>844</v>
      </c>
    </row>
    <row r="156" s="2" customFormat="1">
      <c r="A156" s="40"/>
      <c r="B156" s="41"/>
      <c r="C156" s="42"/>
      <c r="D156" s="228" t="s">
        <v>198</v>
      </c>
      <c r="E156" s="42"/>
      <c r="F156" s="229" t="s">
        <v>843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198</v>
      </c>
      <c r="AU156" s="19" t="s">
        <v>83</v>
      </c>
    </row>
    <row r="157" s="2" customFormat="1" ht="16.5" customHeight="1">
      <c r="A157" s="40"/>
      <c r="B157" s="41"/>
      <c r="C157" s="267" t="s">
        <v>298</v>
      </c>
      <c r="D157" s="267" t="s">
        <v>276</v>
      </c>
      <c r="E157" s="268" t="s">
        <v>845</v>
      </c>
      <c r="F157" s="269" t="s">
        <v>846</v>
      </c>
      <c r="G157" s="270" t="s">
        <v>296</v>
      </c>
      <c r="H157" s="271">
        <v>1</v>
      </c>
      <c r="I157" s="272"/>
      <c r="J157" s="273">
        <f>ROUND(I157*H157,2)</f>
        <v>0</v>
      </c>
      <c r="K157" s="269" t="s">
        <v>195</v>
      </c>
      <c r="L157" s="274"/>
      <c r="M157" s="275" t="s">
        <v>19</v>
      </c>
      <c r="N157" s="276" t="s">
        <v>45</v>
      </c>
      <c r="O157" s="86"/>
      <c r="P157" s="224">
        <f>O157*H157</f>
        <v>0</v>
      </c>
      <c r="Q157" s="224">
        <v>0.0178</v>
      </c>
      <c r="R157" s="224">
        <f>Q157*H157</f>
        <v>0.0178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249</v>
      </c>
      <c r="AT157" s="226" t="s">
        <v>276</v>
      </c>
      <c r="AU157" s="226" t="s">
        <v>83</v>
      </c>
      <c r="AY157" s="19" t="s">
        <v>190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81</v>
      </c>
      <c r="BK157" s="227">
        <f>ROUND(I157*H157,2)</f>
        <v>0</v>
      </c>
      <c r="BL157" s="19" t="s">
        <v>196</v>
      </c>
      <c r="BM157" s="226" t="s">
        <v>847</v>
      </c>
    </row>
    <row r="158" s="2" customFormat="1">
      <c r="A158" s="40"/>
      <c r="B158" s="41"/>
      <c r="C158" s="42"/>
      <c r="D158" s="228" t="s">
        <v>198</v>
      </c>
      <c r="E158" s="42"/>
      <c r="F158" s="229" t="s">
        <v>846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198</v>
      </c>
      <c r="AU158" s="19" t="s">
        <v>83</v>
      </c>
    </row>
    <row r="159" s="2" customFormat="1" ht="16.5" customHeight="1">
      <c r="A159" s="40"/>
      <c r="B159" s="41"/>
      <c r="C159" s="215" t="s">
        <v>306</v>
      </c>
      <c r="D159" s="215" t="s">
        <v>192</v>
      </c>
      <c r="E159" s="216" t="s">
        <v>848</v>
      </c>
      <c r="F159" s="217" t="s">
        <v>849</v>
      </c>
      <c r="G159" s="218" t="s">
        <v>110</v>
      </c>
      <c r="H159" s="219">
        <v>113</v>
      </c>
      <c r="I159" s="220"/>
      <c r="J159" s="221">
        <f>ROUND(I159*H159,2)</f>
        <v>0</v>
      </c>
      <c r="K159" s="217" t="s">
        <v>195</v>
      </c>
      <c r="L159" s="46"/>
      <c r="M159" s="222" t="s">
        <v>19</v>
      </c>
      <c r="N159" s="223" t="s">
        <v>45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0.00069999999999999999</v>
      </c>
      <c r="T159" s="225">
        <f>S159*H159</f>
        <v>0.079100000000000004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196</v>
      </c>
      <c r="AT159" s="226" t="s">
        <v>192</v>
      </c>
      <c r="AU159" s="226" t="s">
        <v>83</v>
      </c>
      <c r="AY159" s="19" t="s">
        <v>190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81</v>
      </c>
      <c r="BK159" s="227">
        <f>ROUND(I159*H159,2)</f>
        <v>0</v>
      </c>
      <c r="BL159" s="19" t="s">
        <v>196</v>
      </c>
      <c r="BM159" s="226" t="s">
        <v>850</v>
      </c>
    </row>
    <row r="160" s="2" customFormat="1">
      <c r="A160" s="40"/>
      <c r="B160" s="41"/>
      <c r="C160" s="42"/>
      <c r="D160" s="228" t="s">
        <v>198</v>
      </c>
      <c r="E160" s="42"/>
      <c r="F160" s="229" t="s">
        <v>851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198</v>
      </c>
      <c r="AU160" s="19" t="s">
        <v>83</v>
      </c>
    </row>
    <row r="161" s="2" customFormat="1">
      <c r="A161" s="40"/>
      <c r="B161" s="41"/>
      <c r="C161" s="42"/>
      <c r="D161" s="233" t="s">
        <v>200</v>
      </c>
      <c r="E161" s="42"/>
      <c r="F161" s="234" t="s">
        <v>852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200</v>
      </c>
      <c r="AU161" s="19" t="s">
        <v>83</v>
      </c>
    </row>
    <row r="162" s="2" customFormat="1" ht="16.5" customHeight="1">
      <c r="A162" s="40"/>
      <c r="B162" s="41"/>
      <c r="C162" s="215" t="s">
        <v>313</v>
      </c>
      <c r="D162" s="215" t="s">
        <v>192</v>
      </c>
      <c r="E162" s="216" t="s">
        <v>853</v>
      </c>
      <c r="F162" s="217" t="s">
        <v>854</v>
      </c>
      <c r="G162" s="218" t="s">
        <v>110</v>
      </c>
      <c r="H162" s="219">
        <v>281</v>
      </c>
      <c r="I162" s="220"/>
      <c r="J162" s="221">
        <f>ROUND(I162*H162,2)</f>
        <v>0</v>
      </c>
      <c r="K162" s="217" t="s">
        <v>195</v>
      </c>
      <c r="L162" s="46"/>
      <c r="M162" s="222" t="s">
        <v>19</v>
      </c>
      <c r="N162" s="223" t="s">
        <v>45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0.0054999999999999997</v>
      </c>
      <c r="T162" s="225">
        <f>S162*H162</f>
        <v>1.5454999999999999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196</v>
      </c>
      <c r="AT162" s="226" t="s">
        <v>192</v>
      </c>
      <c r="AU162" s="226" t="s">
        <v>83</v>
      </c>
      <c r="AY162" s="19" t="s">
        <v>190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81</v>
      </c>
      <c r="BK162" s="227">
        <f>ROUND(I162*H162,2)</f>
        <v>0</v>
      </c>
      <c r="BL162" s="19" t="s">
        <v>196</v>
      </c>
      <c r="BM162" s="226" t="s">
        <v>855</v>
      </c>
    </row>
    <row r="163" s="2" customFormat="1">
      <c r="A163" s="40"/>
      <c r="B163" s="41"/>
      <c r="C163" s="42"/>
      <c r="D163" s="228" t="s">
        <v>198</v>
      </c>
      <c r="E163" s="42"/>
      <c r="F163" s="229" t="s">
        <v>856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198</v>
      </c>
      <c r="AU163" s="19" t="s">
        <v>83</v>
      </c>
    </row>
    <row r="164" s="2" customFormat="1">
      <c r="A164" s="40"/>
      <c r="B164" s="41"/>
      <c r="C164" s="42"/>
      <c r="D164" s="233" t="s">
        <v>200</v>
      </c>
      <c r="E164" s="42"/>
      <c r="F164" s="234" t="s">
        <v>857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200</v>
      </c>
      <c r="AU164" s="19" t="s">
        <v>83</v>
      </c>
    </row>
    <row r="165" s="2" customFormat="1" ht="16.5" customHeight="1">
      <c r="A165" s="40"/>
      <c r="B165" s="41"/>
      <c r="C165" s="215" t="s">
        <v>321</v>
      </c>
      <c r="D165" s="215" t="s">
        <v>192</v>
      </c>
      <c r="E165" s="216" t="s">
        <v>858</v>
      </c>
      <c r="F165" s="217" t="s">
        <v>859</v>
      </c>
      <c r="G165" s="218" t="s">
        <v>296</v>
      </c>
      <c r="H165" s="219">
        <v>12</v>
      </c>
      <c r="I165" s="220"/>
      <c r="J165" s="221">
        <f>ROUND(I165*H165,2)</f>
        <v>0</v>
      </c>
      <c r="K165" s="217" t="s">
        <v>195</v>
      </c>
      <c r="L165" s="46"/>
      <c r="M165" s="222" t="s">
        <v>19</v>
      </c>
      <c r="N165" s="223" t="s">
        <v>45</v>
      </c>
      <c r="O165" s="86"/>
      <c r="P165" s="224">
        <f>O165*H165</f>
        <v>0</v>
      </c>
      <c r="Q165" s="224">
        <v>0.00167</v>
      </c>
      <c r="R165" s="224">
        <f>Q165*H165</f>
        <v>0.020040000000000002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196</v>
      </c>
      <c r="AT165" s="226" t="s">
        <v>192</v>
      </c>
      <c r="AU165" s="226" t="s">
        <v>83</v>
      </c>
      <c r="AY165" s="19" t="s">
        <v>190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81</v>
      </c>
      <c r="BK165" s="227">
        <f>ROUND(I165*H165,2)</f>
        <v>0</v>
      </c>
      <c r="BL165" s="19" t="s">
        <v>196</v>
      </c>
      <c r="BM165" s="226" t="s">
        <v>860</v>
      </c>
    </row>
    <row r="166" s="2" customFormat="1">
      <c r="A166" s="40"/>
      <c r="B166" s="41"/>
      <c r="C166" s="42"/>
      <c r="D166" s="228" t="s">
        <v>198</v>
      </c>
      <c r="E166" s="42"/>
      <c r="F166" s="229" t="s">
        <v>861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198</v>
      </c>
      <c r="AU166" s="19" t="s">
        <v>83</v>
      </c>
    </row>
    <row r="167" s="2" customFormat="1">
      <c r="A167" s="40"/>
      <c r="B167" s="41"/>
      <c r="C167" s="42"/>
      <c r="D167" s="233" t="s">
        <v>200</v>
      </c>
      <c r="E167" s="42"/>
      <c r="F167" s="234" t="s">
        <v>862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200</v>
      </c>
      <c r="AU167" s="19" t="s">
        <v>83</v>
      </c>
    </row>
    <row r="168" s="2" customFormat="1" ht="16.5" customHeight="1">
      <c r="A168" s="40"/>
      <c r="B168" s="41"/>
      <c r="C168" s="267" t="s">
        <v>326</v>
      </c>
      <c r="D168" s="267" t="s">
        <v>276</v>
      </c>
      <c r="E168" s="268" t="s">
        <v>863</v>
      </c>
      <c r="F168" s="269" t="s">
        <v>864</v>
      </c>
      <c r="G168" s="270" t="s">
        <v>296</v>
      </c>
      <c r="H168" s="271">
        <v>11</v>
      </c>
      <c r="I168" s="272"/>
      <c r="J168" s="273">
        <f>ROUND(I168*H168,2)</f>
        <v>0</v>
      </c>
      <c r="K168" s="269" t="s">
        <v>195</v>
      </c>
      <c r="L168" s="274"/>
      <c r="M168" s="275" t="s">
        <v>19</v>
      </c>
      <c r="N168" s="276" t="s">
        <v>45</v>
      </c>
      <c r="O168" s="86"/>
      <c r="P168" s="224">
        <f>O168*H168</f>
        <v>0</v>
      </c>
      <c r="Q168" s="224">
        <v>0.0040000000000000001</v>
      </c>
      <c r="R168" s="224">
        <f>Q168*H168</f>
        <v>0.043999999999999997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249</v>
      </c>
      <c r="AT168" s="226" t="s">
        <v>276</v>
      </c>
      <c r="AU168" s="226" t="s">
        <v>83</v>
      </c>
      <c r="AY168" s="19" t="s">
        <v>190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81</v>
      </c>
      <c r="BK168" s="227">
        <f>ROUND(I168*H168,2)</f>
        <v>0</v>
      </c>
      <c r="BL168" s="19" t="s">
        <v>196</v>
      </c>
      <c r="BM168" s="226" t="s">
        <v>865</v>
      </c>
    </row>
    <row r="169" s="2" customFormat="1">
      <c r="A169" s="40"/>
      <c r="B169" s="41"/>
      <c r="C169" s="42"/>
      <c r="D169" s="228" t="s">
        <v>198</v>
      </c>
      <c r="E169" s="42"/>
      <c r="F169" s="229" t="s">
        <v>864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198</v>
      </c>
      <c r="AU169" s="19" t="s">
        <v>83</v>
      </c>
    </row>
    <row r="170" s="2" customFormat="1" ht="16.5" customHeight="1">
      <c r="A170" s="40"/>
      <c r="B170" s="41"/>
      <c r="C170" s="267" t="s">
        <v>7</v>
      </c>
      <c r="D170" s="267" t="s">
        <v>276</v>
      </c>
      <c r="E170" s="268" t="s">
        <v>866</v>
      </c>
      <c r="F170" s="269" t="s">
        <v>867</v>
      </c>
      <c r="G170" s="270" t="s">
        <v>296</v>
      </c>
      <c r="H170" s="271">
        <v>1</v>
      </c>
      <c r="I170" s="272"/>
      <c r="J170" s="273">
        <f>ROUND(I170*H170,2)</f>
        <v>0</v>
      </c>
      <c r="K170" s="269" t="s">
        <v>195</v>
      </c>
      <c r="L170" s="274"/>
      <c r="M170" s="275" t="s">
        <v>19</v>
      </c>
      <c r="N170" s="276" t="s">
        <v>45</v>
      </c>
      <c r="O170" s="86"/>
      <c r="P170" s="224">
        <f>O170*H170</f>
        <v>0</v>
      </c>
      <c r="Q170" s="224">
        <v>0.0043</v>
      </c>
      <c r="R170" s="224">
        <f>Q170*H170</f>
        <v>0.0043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249</v>
      </c>
      <c r="AT170" s="226" t="s">
        <v>276</v>
      </c>
      <c r="AU170" s="226" t="s">
        <v>83</v>
      </c>
      <c r="AY170" s="19" t="s">
        <v>190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81</v>
      </c>
      <c r="BK170" s="227">
        <f>ROUND(I170*H170,2)</f>
        <v>0</v>
      </c>
      <c r="BL170" s="19" t="s">
        <v>196</v>
      </c>
      <c r="BM170" s="226" t="s">
        <v>868</v>
      </c>
    </row>
    <row r="171" s="2" customFormat="1">
      <c r="A171" s="40"/>
      <c r="B171" s="41"/>
      <c r="C171" s="42"/>
      <c r="D171" s="228" t="s">
        <v>198</v>
      </c>
      <c r="E171" s="42"/>
      <c r="F171" s="229" t="s">
        <v>867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198</v>
      </c>
      <c r="AU171" s="19" t="s">
        <v>83</v>
      </c>
    </row>
    <row r="172" s="2" customFormat="1" ht="16.5" customHeight="1">
      <c r="A172" s="40"/>
      <c r="B172" s="41"/>
      <c r="C172" s="215" t="s">
        <v>338</v>
      </c>
      <c r="D172" s="215" t="s">
        <v>192</v>
      </c>
      <c r="E172" s="216" t="s">
        <v>869</v>
      </c>
      <c r="F172" s="217" t="s">
        <v>870</v>
      </c>
      <c r="G172" s="218" t="s">
        <v>296</v>
      </c>
      <c r="H172" s="219">
        <v>14</v>
      </c>
      <c r="I172" s="220"/>
      <c r="J172" s="221">
        <f>ROUND(I172*H172,2)</f>
        <v>0</v>
      </c>
      <c r="K172" s="217" t="s">
        <v>195</v>
      </c>
      <c r="L172" s="46"/>
      <c r="M172" s="222" t="s">
        <v>19</v>
      </c>
      <c r="N172" s="223" t="s">
        <v>45</v>
      </c>
      <c r="O172" s="86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196</v>
      </c>
      <c r="AT172" s="226" t="s">
        <v>192</v>
      </c>
      <c r="AU172" s="226" t="s">
        <v>83</v>
      </c>
      <c r="AY172" s="19" t="s">
        <v>190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81</v>
      </c>
      <c r="BK172" s="227">
        <f>ROUND(I172*H172,2)</f>
        <v>0</v>
      </c>
      <c r="BL172" s="19" t="s">
        <v>196</v>
      </c>
      <c r="BM172" s="226" t="s">
        <v>871</v>
      </c>
    </row>
    <row r="173" s="2" customFormat="1">
      <c r="A173" s="40"/>
      <c r="B173" s="41"/>
      <c r="C173" s="42"/>
      <c r="D173" s="228" t="s">
        <v>198</v>
      </c>
      <c r="E173" s="42"/>
      <c r="F173" s="229" t="s">
        <v>872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198</v>
      </c>
      <c r="AU173" s="19" t="s">
        <v>83</v>
      </c>
    </row>
    <row r="174" s="2" customFormat="1">
      <c r="A174" s="40"/>
      <c r="B174" s="41"/>
      <c r="C174" s="42"/>
      <c r="D174" s="233" t="s">
        <v>200</v>
      </c>
      <c r="E174" s="42"/>
      <c r="F174" s="234" t="s">
        <v>873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200</v>
      </c>
      <c r="AU174" s="19" t="s">
        <v>83</v>
      </c>
    </row>
    <row r="175" s="2" customFormat="1" ht="16.5" customHeight="1">
      <c r="A175" s="40"/>
      <c r="B175" s="41"/>
      <c r="C175" s="267" t="s">
        <v>345</v>
      </c>
      <c r="D175" s="267" t="s">
        <v>276</v>
      </c>
      <c r="E175" s="268" t="s">
        <v>874</v>
      </c>
      <c r="F175" s="269" t="s">
        <v>875</v>
      </c>
      <c r="G175" s="270" t="s">
        <v>296</v>
      </c>
      <c r="H175" s="271">
        <v>11</v>
      </c>
      <c r="I175" s="272"/>
      <c r="J175" s="273">
        <f>ROUND(I175*H175,2)</f>
        <v>0</v>
      </c>
      <c r="K175" s="269" t="s">
        <v>195</v>
      </c>
      <c r="L175" s="274"/>
      <c r="M175" s="275" t="s">
        <v>19</v>
      </c>
      <c r="N175" s="276" t="s">
        <v>45</v>
      </c>
      <c r="O175" s="86"/>
      <c r="P175" s="224">
        <f>O175*H175</f>
        <v>0</v>
      </c>
      <c r="Q175" s="224">
        <v>0.00072000000000000005</v>
      </c>
      <c r="R175" s="224">
        <f>Q175*H175</f>
        <v>0.00792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249</v>
      </c>
      <c r="AT175" s="226" t="s">
        <v>276</v>
      </c>
      <c r="AU175" s="226" t="s">
        <v>83</v>
      </c>
      <c r="AY175" s="19" t="s">
        <v>190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81</v>
      </c>
      <c r="BK175" s="227">
        <f>ROUND(I175*H175,2)</f>
        <v>0</v>
      </c>
      <c r="BL175" s="19" t="s">
        <v>196</v>
      </c>
      <c r="BM175" s="226" t="s">
        <v>876</v>
      </c>
    </row>
    <row r="176" s="2" customFormat="1">
      <c r="A176" s="40"/>
      <c r="B176" s="41"/>
      <c r="C176" s="42"/>
      <c r="D176" s="228" t="s">
        <v>198</v>
      </c>
      <c r="E176" s="42"/>
      <c r="F176" s="229" t="s">
        <v>875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198</v>
      </c>
      <c r="AU176" s="19" t="s">
        <v>83</v>
      </c>
    </row>
    <row r="177" s="2" customFormat="1" ht="16.5" customHeight="1">
      <c r="A177" s="40"/>
      <c r="B177" s="41"/>
      <c r="C177" s="267" t="s">
        <v>351</v>
      </c>
      <c r="D177" s="267" t="s">
        <v>276</v>
      </c>
      <c r="E177" s="268" t="s">
        <v>877</v>
      </c>
      <c r="F177" s="269" t="s">
        <v>878</v>
      </c>
      <c r="G177" s="270" t="s">
        <v>296</v>
      </c>
      <c r="H177" s="271">
        <v>2</v>
      </c>
      <c r="I177" s="272"/>
      <c r="J177" s="273">
        <f>ROUND(I177*H177,2)</f>
        <v>0</v>
      </c>
      <c r="K177" s="269" t="s">
        <v>195</v>
      </c>
      <c r="L177" s="274"/>
      <c r="M177" s="275" t="s">
        <v>19</v>
      </c>
      <c r="N177" s="276" t="s">
        <v>45</v>
      </c>
      <c r="O177" s="86"/>
      <c r="P177" s="224">
        <f>O177*H177</f>
        <v>0</v>
      </c>
      <c r="Q177" s="224">
        <v>0.00072000000000000005</v>
      </c>
      <c r="R177" s="224">
        <f>Q177*H177</f>
        <v>0.0014400000000000001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249</v>
      </c>
      <c r="AT177" s="226" t="s">
        <v>276</v>
      </c>
      <c r="AU177" s="226" t="s">
        <v>83</v>
      </c>
      <c r="AY177" s="19" t="s">
        <v>190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81</v>
      </c>
      <c r="BK177" s="227">
        <f>ROUND(I177*H177,2)</f>
        <v>0</v>
      </c>
      <c r="BL177" s="19" t="s">
        <v>196</v>
      </c>
      <c r="BM177" s="226" t="s">
        <v>879</v>
      </c>
    </row>
    <row r="178" s="2" customFormat="1">
      <c r="A178" s="40"/>
      <c r="B178" s="41"/>
      <c r="C178" s="42"/>
      <c r="D178" s="228" t="s">
        <v>198</v>
      </c>
      <c r="E178" s="42"/>
      <c r="F178" s="229" t="s">
        <v>878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198</v>
      </c>
      <c r="AU178" s="19" t="s">
        <v>83</v>
      </c>
    </row>
    <row r="179" s="2" customFormat="1" ht="16.5" customHeight="1">
      <c r="A179" s="40"/>
      <c r="B179" s="41"/>
      <c r="C179" s="267" t="s">
        <v>357</v>
      </c>
      <c r="D179" s="267" t="s">
        <v>276</v>
      </c>
      <c r="E179" s="268" t="s">
        <v>880</v>
      </c>
      <c r="F179" s="269" t="s">
        <v>881</v>
      </c>
      <c r="G179" s="270" t="s">
        <v>296</v>
      </c>
      <c r="H179" s="271">
        <v>1</v>
      </c>
      <c r="I179" s="272"/>
      <c r="J179" s="273">
        <f>ROUND(I179*H179,2)</f>
        <v>0</v>
      </c>
      <c r="K179" s="269" t="s">
        <v>195</v>
      </c>
      <c r="L179" s="274"/>
      <c r="M179" s="275" t="s">
        <v>19</v>
      </c>
      <c r="N179" s="276" t="s">
        <v>45</v>
      </c>
      <c r="O179" s="86"/>
      <c r="P179" s="224">
        <f>O179*H179</f>
        <v>0</v>
      </c>
      <c r="Q179" s="224">
        <v>0.00080000000000000004</v>
      </c>
      <c r="R179" s="224">
        <f>Q179*H179</f>
        <v>0.00080000000000000004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249</v>
      </c>
      <c r="AT179" s="226" t="s">
        <v>276</v>
      </c>
      <c r="AU179" s="226" t="s">
        <v>83</v>
      </c>
      <c r="AY179" s="19" t="s">
        <v>190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81</v>
      </c>
      <c r="BK179" s="227">
        <f>ROUND(I179*H179,2)</f>
        <v>0</v>
      </c>
      <c r="BL179" s="19" t="s">
        <v>196</v>
      </c>
      <c r="BM179" s="226" t="s">
        <v>882</v>
      </c>
    </row>
    <row r="180" s="2" customFormat="1">
      <c r="A180" s="40"/>
      <c r="B180" s="41"/>
      <c r="C180" s="42"/>
      <c r="D180" s="228" t="s">
        <v>198</v>
      </c>
      <c r="E180" s="42"/>
      <c r="F180" s="229" t="s">
        <v>881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198</v>
      </c>
      <c r="AU180" s="19" t="s">
        <v>83</v>
      </c>
    </row>
    <row r="181" s="2" customFormat="1" ht="16.5" customHeight="1">
      <c r="A181" s="40"/>
      <c r="B181" s="41"/>
      <c r="C181" s="215" t="s">
        <v>363</v>
      </c>
      <c r="D181" s="215" t="s">
        <v>192</v>
      </c>
      <c r="E181" s="216" t="s">
        <v>883</v>
      </c>
      <c r="F181" s="217" t="s">
        <v>884</v>
      </c>
      <c r="G181" s="218" t="s">
        <v>296</v>
      </c>
      <c r="H181" s="219">
        <v>5</v>
      </c>
      <c r="I181" s="220"/>
      <c r="J181" s="221">
        <f>ROUND(I181*H181,2)</f>
        <v>0</v>
      </c>
      <c r="K181" s="217" t="s">
        <v>195</v>
      </c>
      <c r="L181" s="46"/>
      <c r="M181" s="222" t="s">
        <v>19</v>
      </c>
      <c r="N181" s="223" t="s">
        <v>45</v>
      </c>
      <c r="O181" s="86"/>
      <c r="P181" s="224">
        <f>O181*H181</f>
        <v>0</v>
      </c>
      <c r="Q181" s="224">
        <v>0.0017099999999999999</v>
      </c>
      <c r="R181" s="224">
        <f>Q181*H181</f>
        <v>0.0085500000000000003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196</v>
      </c>
      <c r="AT181" s="226" t="s">
        <v>192</v>
      </c>
      <c r="AU181" s="226" t="s">
        <v>83</v>
      </c>
      <c r="AY181" s="19" t="s">
        <v>190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81</v>
      </c>
      <c r="BK181" s="227">
        <f>ROUND(I181*H181,2)</f>
        <v>0</v>
      </c>
      <c r="BL181" s="19" t="s">
        <v>196</v>
      </c>
      <c r="BM181" s="226" t="s">
        <v>885</v>
      </c>
    </row>
    <row r="182" s="2" customFormat="1">
      <c r="A182" s="40"/>
      <c r="B182" s="41"/>
      <c r="C182" s="42"/>
      <c r="D182" s="228" t="s">
        <v>198</v>
      </c>
      <c r="E182" s="42"/>
      <c r="F182" s="229" t="s">
        <v>886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198</v>
      </c>
      <c r="AU182" s="19" t="s">
        <v>83</v>
      </c>
    </row>
    <row r="183" s="2" customFormat="1">
      <c r="A183" s="40"/>
      <c r="B183" s="41"/>
      <c r="C183" s="42"/>
      <c r="D183" s="233" t="s">
        <v>200</v>
      </c>
      <c r="E183" s="42"/>
      <c r="F183" s="234" t="s">
        <v>887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200</v>
      </c>
      <c r="AU183" s="19" t="s">
        <v>83</v>
      </c>
    </row>
    <row r="184" s="2" customFormat="1" ht="16.5" customHeight="1">
      <c r="A184" s="40"/>
      <c r="B184" s="41"/>
      <c r="C184" s="267" t="s">
        <v>369</v>
      </c>
      <c r="D184" s="267" t="s">
        <v>276</v>
      </c>
      <c r="E184" s="268" t="s">
        <v>888</v>
      </c>
      <c r="F184" s="269" t="s">
        <v>889</v>
      </c>
      <c r="G184" s="270" t="s">
        <v>296</v>
      </c>
      <c r="H184" s="271">
        <v>3</v>
      </c>
      <c r="I184" s="272"/>
      <c r="J184" s="273">
        <f>ROUND(I184*H184,2)</f>
        <v>0</v>
      </c>
      <c r="K184" s="269" t="s">
        <v>195</v>
      </c>
      <c r="L184" s="274"/>
      <c r="M184" s="275" t="s">
        <v>19</v>
      </c>
      <c r="N184" s="276" t="s">
        <v>45</v>
      </c>
      <c r="O184" s="86"/>
      <c r="P184" s="224">
        <f>O184*H184</f>
        <v>0</v>
      </c>
      <c r="Q184" s="224">
        <v>0.0178</v>
      </c>
      <c r="R184" s="224">
        <f>Q184*H184</f>
        <v>0.053400000000000003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249</v>
      </c>
      <c r="AT184" s="226" t="s">
        <v>276</v>
      </c>
      <c r="AU184" s="226" t="s">
        <v>83</v>
      </c>
      <c r="AY184" s="19" t="s">
        <v>190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81</v>
      </c>
      <c r="BK184" s="227">
        <f>ROUND(I184*H184,2)</f>
        <v>0</v>
      </c>
      <c r="BL184" s="19" t="s">
        <v>196</v>
      </c>
      <c r="BM184" s="226" t="s">
        <v>890</v>
      </c>
    </row>
    <row r="185" s="2" customFormat="1">
      <c r="A185" s="40"/>
      <c r="B185" s="41"/>
      <c r="C185" s="42"/>
      <c r="D185" s="228" t="s">
        <v>198</v>
      </c>
      <c r="E185" s="42"/>
      <c r="F185" s="229" t="s">
        <v>889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198</v>
      </c>
      <c r="AU185" s="19" t="s">
        <v>83</v>
      </c>
    </row>
    <row r="186" s="2" customFormat="1" ht="16.5" customHeight="1">
      <c r="A186" s="40"/>
      <c r="B186" s="41"/>
      <c r="C186" s="267" t="s">
        <v>122</v>
      </c>
      <c r="D186" s="267" t="s">
        <v>276</v>
      </c>
      <c r="E186" s="268" t="s">
        <v>891</v>
      </c>
      <c r="F186" s="269" t="s">
        <v>892</v>
      </c>
      <c r="G186" s="270" t="s">
        <v>296</v>
      </c>
      <c r="H186" s="271">
        <v>2</v>
      </c>
      <c r="I186" s="272"/>
      <c r="J186" s="273">
        <f>ROUND(I186*H186,2)</f>
        <v>0</v>
      </c>
      <c r="K186" s="269" t="s">
        <v>195</v>
      </c>
      <c r="L186" s="274"/>
      <c r="M186" s="275" t="s">
        <v>19</v>
      </c>
      <c r="N186" s="276" t="s">
        <v>45</v>
      </c>
      <c r="O186" s="86"/>
      <c r="P186" s="224">
        <f>O186*H186</f>
        <v>0</v>
      </c>
      <c r="Q186" s="224">
        <v>0.019400000000000001</v>
      </c>
      <c r="R186" s="224">
        <f>Q186*H186</f>
        <v>0.038800000000000001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249</v>
      </c>
      <c r="AT186" s="226" t="s">
        <v>276</v>
      </c>
      <c r="AU186" s="226" t="s">
        <v>83</v>
      </c>
      <c r="AY186" s="19" t="s">
        <v>190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81</v>
      </c>
      <c r="BK186" s="227">
        <f>ROUND(I186*H186,2)</f>
        <v>0</v>
      </c>
      <c r="BL186" s="19" t="s">
        <v>196</v>
      </c>
      <c r="BM186" s="226" t="s">
        <v>893</v>
      </c>
    </row>
    <row r="187" s="2" customFormat="1">
      <c r="A187" s="40"/>
      <c r="B187" s="41"/>
      <c r="C187" s="42"/>
      <c r="D187" s="228" t="s">
        <v>198</v>
      </c>
      <c r="E187" s="42"/>
      <c r="F187" s="229" t="s">
        <v>892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198</v>
      </c>
      <c r="AU187" s="19" t="s">
        <v>83</v>
      </c>
    </row>
    <row r="188" s="2" customFormat="1" ht="16.5" customHeight="1">
      <c r="A188" s="40"/>
      <c r="B188" s="41"/>
      <c r="C188" s="215" t="s">
        <v>380</v>
      </c>
      <c r="D188" s="215" t="s">
        <v>192</v>
      </c>
      <c r="E188" s="216" t="s">
        <v>894</v>
      </c>
      <c r="F188" s="217" t="s">
        <v>895</v>
      </c>
      <c r="G188" s="218" t="s">
        <v>301</v>
      </c>
      <c r="H188" s="219">
        <v>1</v>
      </c>
      <c r="I188" s="220"/>
      <c r="J188" s="221">
        <f>ROUND(I188*H188,2)</f>
        <v>0</v>
      </c>
      <c r="K188" s="217" t="s">
        <v>19</v>
      </c>
      <c r="L188" s="46"/>
      <c r="M188" s="222" t="s">
        <v>19</v>
      </c>
      <c r="N188" s="223" t="s">
        <v>45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196</v>
      </c>
      <c r="AT188" s="226" t="s">
        <v>192</v>
      </c>
      <c r="AU188" s="226" t="s">
        <v>83</v>
      </c>
      <c r="AY188" s="19" t="s">
        <v>190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81</v>
      </c>
      <c r="BK188" s="227">
        <f>ROUND(I188*H188,2)</f>
        <v>0</v>
      </c>
      <c r="BL188" s="19" t="s">
        <v>196</v>
      </c>
      <c r="BM188" s="226" t="s">
        <v>896</v>
      </c>
    </row>
    <row r="189" s="2" customFormat="1">
      <c r="A189" s="40"/>
      <c r="B189" s="41"/>
      <c r="C189" s="42"/>
      <c r="D189" s="228" t="s">
        <v>198</v>
      </c>
      <c r="E189" s="42"/>
      <c r="F189" s="229" t="s">
        <v>897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198</v>
      </c>
      <c r="AU189" s="19" t="s">
        <v>83</v>
      </c>
    </row>
    <row r="190" s="2" customFormat="1" ht="21.75" customHeight="1">
      <c r="A190" s="40"/>
      <c r="B190" s="41"/>
      <c r="C190" s="215" t="s">
        <v>385</v>
      </c>
      <c r="D190" s="215" t="s">
        <v>192</v>
      </c>
      <c r="E190" s="216" t="s">
        <v>898</v>
      </c>
      <c r="F190" s="217" t="s">
        <v>899</v>
      </c>
      <c r="G190" s="218" t="s">
        <v>110</v>
      </c>
      <c r="H190" s="219">
        <v>179</v>
      </c>
      <c r="I190" s="220"/>
      <c r="J190" s="221">
        <f>ROUND(I190*H190,2)</f>
        <v>0</v>
      </c>
      <c r="K190" s="217" t="s">
        <v>195</v>
      </c>
      <c r="L190" s="46"/>
      <c r="M190" s="222" t="s">
        <v>19</v>
      </c>
      <c r="N190" s="223" t="s">
        <v>45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196</v>
      </c>
      <c r="AT190" s="226" t="s">
        <v>192</v>
      </c>
      <c r="AU190" s="226" t="s">
        <v>83</v>
      </c>
      <c r="AY190" s="19" t="s">
        <v>190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81</v>
      </c>
      <c r="BK190" s="227">
        <f>ROUND(I190*H190,2)</f>
        <v>0</v>
      </c>
      <c r="BL190" s="19" t="s">
        <v>196</v>
      </c>
      <c r="BM190" s="226" t="s">
        <v>900</v>
      </c>
    </row>
    <row r="191" s="2" customFormat="1">
      <c r="A191" s="40"/>
      <c r="B191" s="41"/>
      <c r="C191" s="42"/>
      <c r="D191" s="228" t="s">
        <v>198</v>
      </c>
      <c r="E191" s="42"/>
      <c r="F191" s="229" t="s">
        <v>901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198</v>
      </c>
      <c r="AU191" s="19" t="s">
        <v>83</v>
      </c>
    </row>
    <row r="192" s="2" customFormat="1">
      <c r="A192" s="40"/>
      <c r="B192" s="41"/>
      <c r="C192" s="42"/>
      <c r="D192" s="233" t="s">
        <v>200</v>
      </c>
      <c r="E192" s="42"/>
      <c r="F192" s="234" t="s">
        <v>902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200</v>
      </c>
      <c r="AU192" s="19" t="s">
        <v>83</v>
      </c>
    </row>
    <row r="193" s="2" customFormat="1" ht="16.5" customHeight="1">
      <c r="A193" s="40"/>
      <c r="B193" s="41"/>
      <c r="C193" s="267" t="s">
        <v>391</v>
      </c>
      <c r="D193" s="267" t="s">
        <v>276</v>
      </c>
      <c r="E193" s="268" t="s">
        <v>903</v>
      </c>
      <c r="F193" s="269" t="s">
        <v>904</v>
      </c>
      <c r="G193" s="270" t="s">
        <v>110</v>
      </c>
      <c r="H193" s="271">
        <v>179</v>
      </c>
      <c r="I193" s="272"/>
      <c r="J193" s="273">
        <f>ROUND(I193*H193,2)</f>
        <v>0</v>
      </c>
      <c r="K193" s="269" t="s">
        <v>195</v>
      </c>
      <c r="L193" s="274"/>
      <c r="M193" s="275" t="s">
        <v>19</v>
      </c>
      <c r="N193" s="276" t="s">
        <v>45</v>
      </c>
      <c r="O193" s="86"/>
      <c r="P193" s="224">
        <f>O193*H193</f>
        <v>0</v>
      </c>
      <c r="Q193" s="224">
        <v>0.00027</v>
      </c>
      <c r="R193" s="224">
        <f>Q193*H193</f>
        <v>0.048329999999999998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249</v>
      </c>
      <c r="AT193" s="226" t="s">
        <v>276</v>
      </c>
      <c r="AU193" s="226" t="s">
        <v>83</v>
      </c>
      <c r="AY193" s="19" t="s">
        <v>190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196</v>
      </c>
      <c r="BM193" s="226" t="s">
        <v>905</v>
      </c>
    </row>
    <row r="194" s="2" customFormat="1">
      <c r="A194" s="40"/>
      <c r="B194" s="41"/>
      <c r="C194" s="42"/>
      <c r="D194" s="228" t="s">
        <v>198</v>
      </c>
      <c r="E194" s="42"/>
      <c r="F194" s="229" t="s">
        <v>904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198</v>
      </c>
      <c r="AU194" s="19" t="s">
        <v>83</v>
      </c>
    </row>
    <row r="195" s="2" customFormat="1" ht="21.75" customHeight="1">
      <c r="A195" s="40"/>
      <c r="B195" s="41"/>
      <c r="C195" s="215" t="s">
        <v>143</v>
      </c>
      <c r="D195" s="215" t="s">
        <v>192</v>
      </c>
      <c r="E195" s="216" t="s">
        <v>906</v>
      </c>
      <c r="F195" s="217" t="s">
        <v>907</v>
      </c>
      <c r="G195" s="218" t="s">
        <v>110</v>
      </c>
      <c r="H195" s="219">
        <v>560</v>
      </c>
      <c r="I195" s="220"/>
      <c r="J195" s="221">
        <f>ROUND(I195*H195,2)</f>
        <v>0</v>
      </c>
      <c r="K195" s="217" t="s">
        <v>195</v>
      </c>
      <c r="L195" s="46"/>
      <c r="M195" s="222" t="s">
        <v>19</v>
      </c>
      <c r="N195" s="223" t="s">
        <v>45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196</v>
      </c>
      <c r="AT195" s="226" t="s">
        <v>192</v>
      </c>
      <c r="AU195" s="226" t="s">
        <v>83</v>
      </c>
      <c r="AY195" s="19" t="s">
        <v>190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81</v>
      </c>
      <c r="BK195" s="227">
        <f>ROUND(I195*H195,2)</f>
        <v>0</v>
      </c>
      <c r="BL195" s="19" t="s">
        <v>196</v>
      </c>
      <c r="BM195" s="226" t="s">
        <v>908</v>
      </c>
    </row>
    <row r="196" s="2" customFormat="1">
      <c r="A196" s="40"/>
      <c r="B196" s="41"/>
      <c r="C196" s="42"/>
      <c r="D196" s="228" t="s">
        <v>198</v>
      </c>
      <c r="E196" s="42"/>
      <c r="F196" s="229" t="s">
        <v>909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198</v>
      </c>
      <c r="AU196" s="19" t="s">
        <v>83</v>
      </c>
    </row>
    <row r="197" s="2" customFormat="1">
      <c r="A197" s="40"/>
      <c r="B197" s="41"/>
      <c r="C197" s="42"/>
      <c r="D197" s="233" t="s">
        <v>200</v>
      </c>
      <c r="E197" s="42"/>
      <c r="F197" s="234" t="s">
        <v>910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200</v>
      </c>
      <c r="AU197" s="19" t="s">
        <v>83</v>
      </c>
    </row>
    <row r="198" s="2" customFormat="1" ht="16.5" customHeight="1">
      <c r="A198" s="40"/>
      <c r="B198" s="41"/>
      <c r="C198" s="267" t="s">
        <v>402</v>
      </c>
      <c r="D198" s="267" t="s">
        <v>276</v>
      </c>
      <c r="E198" s="268" t="s">
        <v>911</v>
      </c>
      <c r="F198" s="269" t="s">
        <v>912</v>
      </c>
      <c r="G198" s="270" t="s">
        <v>110</v>
      </c>
      <c r="H198" s="271">
        <v>560</v>
      </c>
      <c r="I198" s="272"/>
      <c r="J198" s="273">
        <f>ROUND(I198*H198,2)</f>
        <v>0</v>
      </c>
      <c r="K198" s="269" t="s">
        <v>195</v>
      </c>
      <c r="L198" s="274"/>
      <c r="M198" s="275" t="s">
        <v>19</v>
      </c>
      <c r="N198" s="276" t="s">
        <v>45</v>
      </c>
      <c r="O198" s="86"/>
      <c r="P198" s="224">
        <f>O198*H198</f>
        <v>0</v>
      </c>
      <c r="Q198" s="224">
        <v>0.00106</v>
      </c>
      <c r="R198" s="224">
        <f>Q198*H198</f>
        <v>0.59360000000000002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249</v>
      </c>
      <c r="AT198" s="226" t="s">
        <v>276</v>
      </c>
      <c r="AU198" s="226" t="s">
        <v>83</v>
      </c>
      <c r="AY198" s="19" t="s">
        <v>190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81</v>
      </c>
      <c r="BK198" s="227">
        <f>ROUND(I198*H198,2)</f>
        <v>0</v>
      </c>
      <c r="BL198" s="19" t="s">
        <v>196</v>
      </c>
      <c r="BM198" s="226" t="s">
        <v>913</v>
      </c>
    </row>
    <row r="199" s="2" customFormat="1">
      <c r="A199" s="40"/>
      <c r="B199" s="41"/>
      <c r="C199" s="42"/>
      <c r="D199" s="228" t="s">
        <v>198</v>
      </c>
      <c r="E199" s="42"/>
      <c r="F199" s="229" t="s">
        <v>912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198</v>
      </c>
      <c r="AU199" s="19" t="s">
        <v>83</v>
      </c>
    </row>
    <row r="200" s="2" customFormat="1" ht="21.75" customHeight="1">
      <c r="A200" s="40"/>
      <c r="B200" s="41"/>
      <c r="C200" s="215" t="s">
        <v>409</v>
      </c>
      <c r="D200" s="215" t="s">
        <v>192</v>
      </c>
      <c r="E200" s="216" t="s">
        <v>914</v>
      </c>
      <c r="F200" s="217" t="s">
        <v>915</v>
      </c>
      <c r="G200" s="218" t="s">
        <v>110</v>
      </c>
      <c r="H200" s="219">
        <v>276</v>
      </c>
      <c r="I200" s="220"/>
      <c r="J200" s="221">
        <f>ROUND(I200*H200,2)</f>
        <v>0</v>
      </c>
      <c r="K200" s="217" t="s">
        <v>195</v>
      </c>
      <c r="L200" s="46"/>
      <c r="M200" s="222" t="s">
        <v>19</v>
      </c>
      <c r="N200" s="223" t="s">
        <v>45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196</v>
      </c>
      <c r="AT200" s="226" t="s">
        <v>192</v>
      </c>
      <c r="AU200" s="226" t="s">
        <v>83</v>
      </c>
      <c r="AY200" s="19" t="s">
        <v>190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81</v>
      </c>
      <c r="BK200" s="227">
        <f>ROUND(I200*H200,2)</f>
        <v>0</v>
      </c>
      <c r="BL200" s="19" t="s">
        <v>196</v>
      </c>
      <c r="BM200" s="226" t="s">
        <v>916</v>
      </c>
    </row>
    <row r="201" s="2" customFormat="1">
      <c r="A201" s="40"/>
      <c r="B201" s="41"/>
      <c r="C201" s="42"/>
      <c r="D201" s="228" t="s">
        <v>198</v>
      </c>
      <c r="E201" s="42"/>
      <c r="F201" s="229" t="s">
        <v>917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198</v>
      </c>
      <c r="AU201" s="19" t="s">
        <v>83</v>
      </c>
    </row>
    <row r="202" s="2" customFormat="1">
      <c r="A202" s="40"/>
      <c r="B202" s="41"/>
      <c r="C202" s="42"/>
      <c r="D202" s="233" t="s">
        <v>200</v>
      </c>
      <c r="E202" s="42"/>
      <c r="F202" s="234" t="s">
        <v>918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200</v>
      </c>
      <c r="AU202" s="19" t="s">
        <v>83</v>
      </c>
    </row>
    <row r="203" s="2" customFormat="1" ht="16.5" customHeight="1">
      <c r="A203" s="40"/>
      <c r="B203" s="41"/>
      <c r="C203" s="267" t="s">
        <v>414</v>
      </c>
      <c r="D203" s="267" t="s">
        <v>276</v>
      </c>
      <c r="E203" s="268" t="s">
        <v>919</v>
      </c>
      <c r="F203" s="269" t="s">
        <v>920</v>
      </c>
      <c r="G203" s="270" t="s">
        <v>110</v>
      </c>
      <c r="H203" s="271">
        <v>276</v>
      </c>
      <c r="I203" s="272"/>
      <c r="J203" s="273">
        <f>ROUND(I203*H203,2)</f>
        <v>0</v>
      </c>
      <c r="K203" s="269" t="s">
        <v>195</v>
      </c>
      <c r="L203" s="274"/>
      <c r="M203" s="275" t="s">
        <v>19</v>
      </c>
      <c r="N203" s="276" t="s">
        <v>45</v>
      </c>
      <c r="O203" s="86"/>
      <c r="P203" s="224">
        <f>O203*H203</f>
        <v>0</v>
      </c>
      <c r="Q203" s="224">
        <v>0.0031800000000000001</v>
      </c>
      <c r="R203" s="224">
        <f>Q203*H203</f>
        <v>0.87768000000000002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249</v>
      </c>
      <c r="AT203" s="226" t="s">
        <v>276</v>
      </c>
      <c r="AU203" s="226" t="s">
        <v>83</v>
      </c>
      <c r="AY203" s="19" t="s">
        <v>190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81</v>
      </c>
      <c r="BK203" s="227">
        <f>ROUND(I203*H203,2)</f>
        <v>0</v>
      </c>
      <c r="BL203" s="19" t="s">
        <v>196</v>
      </c>
      <c r="BM203" s="226" t="s">
        <v>921</v>
      </c>
    </row>
    <row r="204" s="2" customFormat="1">
      <c r="A204" s="40"/>
      <c r="B204" s="41"/>
      <c r="C204" s="42"/>
      <c r="D204" s="228" t="s">
        <v>198</v>
      </c>
      <c r="E204" s="42"/>
      <c r="F204" s="229" t="s">
        <v>920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198</v>
      </c>
      <c r="AU204" s="19" t="s">
        <v>83</v>
      </c>
    </row>
    <row r="205" s="2" customFormat="1" ht="16.5" customHeight="1">
      <c r="A205" s="40"/>
      <c r="B205" s="41"/>
      <c r="C205" s="215" t="s">
        <v>421</v>
      </c>
      <c r="D205" s="215" t="s">
        <v>192</v>
      </c>
      <c r="E205" s="216" t="s">
        <v>922</v>
      </c>
      <c r="F205" s="217" t="s">
        <v>897</v>
      </c>
      <c r="G205" s="218" t="s">
        <v>110</v>
      </c>
      <c r="H205" s="219">
        <v>47</v>
      </c>
      <c r="I205" s="220"/>
      <c r="J205" s="221">
        <f>ROUND(I205*H205,2)</f>
        <v>0</v>
      </c>
      <c r="K205" s="217" t="s">
        <v>19</v>
      </c>
      <c r="L205" s="46"/>
      <c r="M205" s="222" t="s">
        <v>19</v>
      </c>
      <c r="N205" s="223" t="s">
        <v>45</v>
      </c>
      <c r="O205" s="86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196</v>
      </c>
      <c r="AT205" s="226" t="s">
        <v>192</v>
      </c>
      <c r="AU205" s="226" t="s">
        <v>83</v>
      </c>
      <c r="AY205" s="19" t="s">
        <v>190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81</v>
      </c>
      <c r="BK205" s="227">
        <f>ROUND(I205*H205,2)</f>
        <v>0</v>
      </c>
      <c r="BL205" s="19" t="s">
        <v>196</v>
      </c>
      <c r="BM205" s="226" t="s">
        <v>923</v>
      </c>
    </row>
    <row r="206" s="2" customFormat="1">
      <c r="A206" s="40"/>
      <c r="B206" s="41"/>
      <c r="C206" s="42"/>
      <c r="D206" s="228" t="s">
        <v>198</v>
      </c>
      <c r="E206" s="42"/>
      <c r="F206" s="229" t="s">
        <v>897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198</v>
      </c>
      <c r="AU206" s="19" t="s">
        <v>83</v>
      </c>
    </row>
    <row r="207" s="2" customFormat="1" ht="16.5" customHeight="1">
      <c r="A207" s="40"/>
      <c r="B207" s="41"/>
      <c r="C207" s="267" t="s">
        <v>427</v>
      </c>
      <c r="D207" s="267" t="s">
        <v>276</v>
      </c>
      <c r="E207" s="268" t="s">
        <v>924</v>
      </c>
      <c r="F207" s="269" t="s">
        <v>925</v>
      </c>
      <c r="G207" s="270" t="s">
        <v>110</v>
      </c>
      <c r="H207" s="271">
        <v>40.799999999999997</v>
      </c>
      <c r="I207" s="272"/>
      <c r="J207" s="273">
        <f>ROUND(I207*H207,2)</f>
        <v>0</v>
      </c>
      <c r="K207" s="269" t="s">
        <v>195</v>
      </c>
      <c r="L207" s="274"/>
      <c r="M207" s="275" t="s">
        <v>19</v>
      </c>
      <c r="N207" s="276" t="s">
        <v>45</v>
      </c>
      <c r="O207" s="86"/>
      <c r="P207" s="224">
        <f>O207*H207</f>
        <v>0</v>
      </c>
      <c r="Q207" s="224">
        <v>0.00068000000000000005</v>
      </c>
      <c r="R207" s="224">
        <f>Q207*H207</f>
        <v>0.027744000000000001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249</v>
      </c>
      <c r="AT207" s="226" t="s">
        <v>276</v>
      </c>
      <c r="AU207" s="226" t="s">
        <v>83</v>
      </c>
      <c r="AY207" s="19" t="s">
        <v>190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9" t="s">
        <v>81</v>
      </c>
      <c r="BK207" s="227">
        <f>ROUND(I207*H207,2)</f>
        <v>0</v>
      </c>
      <c r="BL207" s="19" t="s">
        <v>196</v>
      </c>
      <c r="BM207" s="226" t="s">
        <v>926</v>
      </c>
    </row>
    <row r="208" s="2" customFormat="1">
      <c r="A208" s="40"/>
      <c r="B208" s="41"/>
      <c r="C208" s="42"/>
      <c r="D208" s="228" t="s">
        <v>198</v>
      </c>
      <c r="E208" s="42"/>
      <c r="F208" s="229" t="s">
        <v>925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198</v>
      </c>
      <c r="AU208" s="19" t="s">
        <v>83</v>
      </c>
    </row>
    <row r="209" s="13" customFormat="1">
      <c r="A209" s="13"/>
      <c r="B209" s="235"/>
      <c r="C209" s="236"/>
      <c r="D209" s="228" t="s">
        <v>202</v>
      </c>
      <c r="E209" s="237" t="s">
        <v>19</v>
      </c>
      <c r="F209" s="238" t="s">
        <v>927</v>
      </c>
      <c r="G209" s="236"/>
      <c r="H209" s="239">
        <v>40.799999999999997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202</v>
      </c>
      <c r="AU209" s="245" t="s">
        <v>83</v>
      </c>
      <c r="AV209" s="13" t="s">
        <v>83</v>
      </c>
      <c r="AW209" s="13" t="s">
        <v>35</v>
      </c>
      <c r="AX209" s="13" t="s">
        <v>81</v>
      </c>
      <c r="AY209" s="245" t="s">
        <v>190</v>
      </c>
    </row>
    <row r="210" s="2" customFormat="1" ht="16.5" customHeight="1">
      <c r="A210" s="40"/>
      <c r="B210" s="41"/>
      <c r="C210" s="267" t="s">
        <v>432</v>
      </c>
      <c r="D210" s="267" t="s">
        <v>276</v>
      </c>
      <c r="E210" s="268" t="s">
        <v>928</v>
      </c>
      <c r="F210" s="269" t="s">
        <v>929</v>
      </c>
      <c r="G210" s="270" t="s">
        <v>110</v>
      </c>
      <c r="H210" s="271">
        <v>15.6</v>
      </c>
      <c r="I210" s="272"/>
      <c r="J210" s="273">
        <f>ROUND(I210*H210,2)</f>
        <v>0</v>
      </c>
      <c r="K210" s="269" t="s">
        <v>195</v>
      </c>
      <c r="L210" s="274"/>
      <c r="M210" s="275" t="s">
        <v>19</v>
      </c>
      <c r="N210" s="276" t="s">
        <v>45</v>
      </c>
      <c r="O210" s="86"/>
      <c r="P210" s="224">
        <f>O210*H210</f>
        <v>0</v>
      </c>
      <c r="Q210" s="224">
        <v>0.0030300000000000001</v>
      </c>
      <c r="R210" s="224">
        <f>Q210*H210</f>
        <v>0.047268000000000004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249</v>
      </c>
      <c r="AT210" s="226" t="s">
        <v>276</v>
      </c>
      <c r="AU210" s="226" t="s">
        <v>83</v>
      </c>
      <c r="AY210" s="19" t="s">
        <v>190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81</v>
      </c>
      <c r="BK210" s="227">
        <f>ROUND(I210*H210,2)</f>
        <v>0</v>
      </c>
      <c r="BL210" s="19" t="s">
        <v>196</v>
      </c>
      <c r="BM210" s="226" t="s">
        <v>930</v>
      </c>
    </row>
    <row r="211" s="2" customFormat="1">
      <c r="A211" s="40"/>
      <c r="B211" s="41"/>
      <c r="C211" s="42"/>
      <c r="D211" s="228" t="s">
        <v>198</v>
      </c>
      <c r="E211" s="42"/>
      <c r="F211" s="229" t="s">
        <v>929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198</v>
      </c>
      <c r="AU211" s="19" t="s">
        <v>83</v>
      </c>
    </row>
    <row r="212" s="13" customFormat="1">
      <c r="A212" s="13"/>
      <c r="B212" s="235"/>
      <c r="C212" s="236"/>
      <c r="D212" s="228" t="s">
        <v>202</v>
      </c>
      <c r="E212" s="237" t="s">
        <v>19</v>
      </c>
      <c r="F212" s="238" t="s">
        <v>931</v>
      </c>
      <c r="G212" s="236"/>
      <c r="H212" s="239">
        <v>15.6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202</v>
      </c>
      <c r="AU212" s="245" t="s">
        <v>83</v>
      </c>
      <c r="AV212" s="13" t="s">
        <v>83</v>
      </c>
      <c r="AW212" s="13" t="s">
        <v>35</v>
      </c>
      <c r="AX212" s="13" t="s">
        <v>81</v>
      </c>
      <c r="AY212" s="245" t="s">
        <v>190</v>
      </c>
    </row>
    <row r="213" s="2" customFormat="1" ht="16.5" customHeight="1">
      <c r="A213" s="40"/>
      <c r="B213" s="41"/>
      <c r="C213" s="267" t="s">
        <v>438</v>
      </c>
      <c r="D213" s="267" t="s">
        <v>276</v>
      </c>
      <c r="E213" s="268" t="s">
        <v>932</v>
      </c>
      <c r="F213" s="269" t="s">
        <v>933</v>
      </c>
      <c r="G213" s="270" t="s">
        <v>296</v>
      </c>
      <c r="H213" s="271">
        <v>14</v>
      </c>
      <c r="I213" s="272"/>
      <c r="J213" s="273">
        <f>ROUND(I213*H213,2)</f>
        <v>0</v>
      </c>
      <c r="K213" s="269" t="s">
        <v>195</v>
      </c>
      <c r="L213" s="274"/>
      <c r="M213" s="275" t="s">
        <v>19</v>
      </c>
      <c r="N213" s="276" t="s">
        <v>45</v>
      </c>
      <c r="O213" s="86"/>
      <c r="P213" s="224">
        <f>O213*H213</f>
        <v>0</v>
      </c>
      <c r="Q213" s="224">
        <v>0.00040000000000000002</v>
      </c>
      <c r="R213" s="224">
        <f>Q213*H213</f>
        <v>0.0055999999999999999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249</v>
      </c>
      <c r="AT213" s="226" t="s">
        <v>276</v>
      </c>
      <c r="AU213" s="226" t="s">
        <v>83</v>
      </c>
      <c r="AY213" s="19" t="s">
        <v>190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81</v>
      </c>
      <c r="BK213" s="227">
        <f>ROUND(I213*H213,2)</f>
        <v>0</v>
      </c>
      <c r="BL213" s="19" t="s">
        <v>196</v>
      </c>
      <c r="BM213" s="226" t="s">
        <v>934</v>
      </c>
    </row>
    <row r="214" s="2" customFormat="1">
      <c r="A214" s="40"/>
      <c r="B214" s="41"/>
      <c r="C214" s="42"/>
      <c r="D214" s="228" t="s">
        <v>198</v>
      </c>
      <c r="E214" s="42"/>
      <c r="F214" s="229" t="s">
        <v>933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198</v>
      </c>
      <c r="AU214" s="19" t="s">
        <v>83</v>
      </c>
    </row>
    <row r="215" s="2" customFormat="1" ht="16.5" customHeight="1">
      <c r="A215" s="40"/>
      <c r="B215" s="41"/>
      <c r="C215" s="267" t="s">
        <v>443</v>
      </c>
      <c r="D215" s="267" t="s">
        <v>276</v>
      </c>
      <c r="E215" s="268" t="s">
        <v>935</v>
      </c>
      <c r="F215" s="269" t="s">
        <v>936</v>
      </c>
      <c r="G215" s="270" t="s">
        <v>296</v>
      </c>
      <c r="H215" s="271">
        <v>34</v>
      </c>
      <c r="I215" s="272"/>
      <c r="J215" s="273">
        <f>ROUND(I215*H215,2)</f>
        <v>0</v>
      </c>
      <c r="K215" s="269" t="s">
        <v>195</v>
      </c>
      <c r="L215" s="274"/>
      <c r="M215" s="275" t="s">
        <v>19</v>
      </c>
      <c r="N215" s="276" t="s">
        <v>45</v>
      </c>
      <c r="O215" s="86"/>
      <c r="P215" s="224">
        <f>O215*H215</f>
        <v>0</v>
      </c>
      <c r="Q215" s="224">
        <v>0.00010000000000000001</v>
      </c>
      <c r="R215" s="224">
        <f>Q215*H215</f>
        <v>0.0034000000000000002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249</v>
      </c>
      <c r="AT215" s="226" t="s">
        <v>276</v>
      </c>
      <c r="AU215" s="226" t="s">
        <v>83</v>
      </c>
      <c r="AY215" s="19" t="s">
        <v>190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81</v>
      </c>
      <c r="BK215" s="227">
        <f>ROUND(I215*H215,2)</f>
        <v>0</v>
      </c>
      <c r="BL215" s="19" t="s">
        <v>196</v>
      </c>
      <c r="BM215" s="226" t="s">
        <v>937</v>
      </c>
    </row>
    <row r="216" s="2" customFormat="1">
      <c r="A216" s="40"/>
      <c r="B216" s="41"/>
      <c r="C216" s="42"/>
      <c r="D216" s="228" t="s">
        <v>198</v>
      </c>
      <c r="E216" s="42"/>
      <c r="F216" s="229" t="s">
        <v>936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198</v>
      </c>
      <c r="AU216" s="19" t="s">
        <v>83</v>
      </c>
    </row>
    <row r="217" s="2" customFormat="1" ht="16.5" customHeight="1">
      <c r="A217" s="40"/>
      <c r="B217" s="41"/>
      <c r="C217" s="215" t="s">
        <v>447</v>
      </c>
      <c r="D217" s="215" t="s">
        <v>192</v>
      </c>
      <c r="E217" s="216" t="s">
        <v>938</v>
      </c>
      <c r="F217" s="217" t="s">
        <v>939</v>
      </c>
      <c r="G217" s="218" t="s">
        <v>296</v>
      </c>
      <c r="H217" s="219">
        <v>26</v>
      </c>
      <c r="I217" s="220"/>
      <c r="J217" s="221">
        <f>ROUND(I217*H217,2)</f>
        <v>0</v>
      </c>
      <c r="K217" s="217" t="s">
        <v>195</v>
      </c>
      <c r="L217" s="46"/>
      <c r="M217" s="222" t="s">
        <v>19</v>
      </c>
      <c r="N217" s="223" t="s">
        <v>45</v>
      </c>
      <c r="O217" s="86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6" t="s">
        <v>196</v>
      </c>
      <c r="AT217" s="226" t="s">
        <v>192</v>
      </c>
      <c r="AU217" s="226" t="s">
        <v>83</v>
      </c>
      <c r="AY217" s="19" t="s">
        <v>190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81</v>
      </c>
      <c r="BK217" s="227">
        <f>ROUND(I217*H217,2)</f>
        <v>0</v>
      </c>
      <c r="BL217" s="19" t="s">
        <v>196</v>
      </c>
      <c r="BM217" s="226" t="s">
        <v>940</v>
      </c>
    </row>
    <row r="218" s="2" customFormat="1">
      <c r="A218" s="40"/>
      <c r="B218" s="41"/>
      <c r="C218" s="42"/>
      <c r="D218" s="228" t="s">
        <v>198</v>
      </c>
      <c r="E218" s="42"/>
      <c r="F218" s="229" t="s">
        <v>941</v>
      </c>
      <c r="G218" s="42"/>
      <c r="H218" s="42"/>
      <c r="I218" s="230"/>
      <c r="J218" s="42"/>
      <c r="K218" s="42"/>
      <c r="L218" s="46"/>
      <c r="M218" s="231"/>
      <c r="N218" s="23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198</v>
      </c>
      <c r="AU218" s="19" t="s">
        <v>83</v>
      </c>
    </row>
    <row r="219" s="2" customFormat="1">
      <c r="A219" s="40"/>
      <c r="B219" s="41"/>
      <c r="C219" s="42"/>
      <c r="D219" s="233" t="s">
        <v>200</v>
      </c>
      <c r="E219" s="42"/>
      <c r="F219" s="234" t="s">
        <v>942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200</v>
      </c>
      <c r="AU219" s="19" t="s">
        <v>83</v>
      </c>
    </row>
    <row r="220" s="2" customFormat="1" ht="16.5" customHeight="1">
      <c r="A220" s="40"/>
      <c r="B220" s="41"/>
      <c r="C220" s="267" t="s">
        <v>453</v>
      </c>
      <c r="D220" s="267" t="s">
        <v>276</v>
      </c>
      <c r="E220" s="268" t="s">
        <v>943</v>
      </c>
      <c r="F220" s="269" t="s">
        <v>944</v>
      </c>
      <c r="G220" s="270" t="s">
        <v>296</v>
      </c>
      <c r="H220" s="271">
        <v>26</v>
      </c>
      <c r="I220" s="272"/>
      <c r="J220" s="273">
        <f>ROUND(I220*H220,2)</f>
        <v>0</v>
      </c>
      <c r="K220" s="269" t="s">
        <v>19</v>
      </c>
      <c r="L220" s="274"/>
      <c r="M220" s="275" t="s">
        <v>19</v>
      </c>
      <c r="N220" s="276" t="s">
        <v>45</v>
      </c>
      <c r="O220" s="86"/>
      <c r="P220" s="224">
        <f>O220*H220</f>
        <v>0</v>
      </c>
      <c r="Q220" s="224">
        <v>0.0030999999999999999</v>
      </c>
      <c r="R220" s="224">
        <f>Q220*H220</f>
        <v>0.080599999999999991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249</v>
      </c>
      <c r="AT220" s="226" t="s">
        <v>276</v>
      </c>
      <c r="AU220" s="226" t="s">
        <v>83</v>
      </c>
      <c r="AY220" s="19" t="s">
        <v>190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81</v>
      </c>
      <c r="BK220" s="227">
        <f>ROUND(I220*H220,2)</f>
        <v>0</v>
      </c>
      <c r="BL220" s="19" t="s">
        <v>196</v>
      </c>
      <c r="BM220" s="226" t="s">
        <v>945</v>
      </c>
    </row>
    <row r="221" s="2" customFormat="1">
      <c r="A221" s="40"/>
      <c r="B221" s="41"/>
      <c r="C221" s="42"/>
      <c r="D221" s="228" t="s">
        <v>198</v>
      </c>
      <c r="E221" s="42"/>
      <c r="F221" s="229" t="s">
        <v>944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198</v>
      </c>
      <c r="AU221" s="19" t="s">
        <v>83</v>
      </c>
    </row>
    <row r="222" s="2" customFormat="1" ht="16.5" customHeight="1">
      <c r="A222" s="40"/>
      <c r="B222" s="41"/>
      <c r="C222" s="215" t="s">
        <v>457</v>
      </c>
      <c r="D222" s="215" t="s">
        <v>192</v>
      </c>
      <c r="E222" s="216" t="s">
        <v>946</v>
      </c>
      <c r="F222" s="217" t="s">
        <v>947</v>
      </c>
      <c r="G222" s="218" t="s">
        <v>296</v>
      </c>
      <c r="H222" s="219">
        <v>26</v>
      </c>
      <c r="I222" s="220"/>
      <c r="J222" s="221">
        <f>ROUND(I222*H222,2)</f>
        <v>0</v>
      </c>
      <c r="K222" s="217" t="s">
        <v>195</v>
      </c>
      <c r="L222" s="46"/>
      <c r="M222" s="222" t="s">
        <v>19</v>
      </c>
      <c r="N222" s="223" t="s">
        <v>45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196</v>
      </c>
      <c r="AT222" s="226" t="s">
        <v>192</v>
      </c>
      <c r="AU222" s="226" t="s">
        <v>83</v>
      </c>
      <c r="AY222" s="19" t="s">
        <v>190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81</v>
      </c>
      <c r="BK222" s="227">
        <f>ROUND(I222*H222,2)</f>
        <v>0</v>
      </c>
      <c r="BL222" s="19" t="s">
        <v>196</v>
      </c>
      <c r="BM222" s="226" t="s">
        <v>948</v>
      </c>
    </row>
    <row r="223" s="2" customFormat="1">
      <c r="A223" s="40"/>
      <c r="B223" s="41"/>
      <c r="C223" s="42"/>
      <c r="D223" s="228" t="s">
        <v>198</v>
      </c>
      <c r="E223" s="42"/>
      <c r="F223" s="229" t="s">
        <v>949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198</v>
      </c>
      <c r="AU223" s="19" t="s">
        <v>83</v>
      </c>
    </row>
    <row r="224" s="2" customFormat="1">
      <c r="A224" s="40"/>
      <c r="B224" s="41"/>
      <c r="C224" s="42"/>
      <c r="D224" s="233" t="s">
        <v>200</v>
      </c>
      <c r="E224" s="42"/>
      <c r="F224" s="234" t="s">
        <v>950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200</v>
      </c>
      <c r="AU224" s="19" t="s">
        <v>83</v>
      </c>
    </row>
    <row r="225" s="2" customFormat="1" ht="16.5" customHeight="1">
      <c r="A225" s="40"/>
      <c r="B225" s="41"/>
      <c r="C225" s="267" t="s">
        <v>464</v>
      </c>
      <c r="D225" s="267" t="s">
        <v>276</v>
      </c>
      <c r="E225" s="268" t="s">
        <v>951</v>
      </c>
      <c r="F225" s="269" t="s">
        <v>952</v>
      </c>
      <c r="G225" s="270" t="s">
        <v>296</v>
      </c>
      <c r="H225" s="271">
        <v>26</v>
      </c>
      <c r="I225" s="272"/>
      <c r="J225" s="273">
        <f>ROUND(I225*H225,2)</f>
        <v>0</v>
      </c>
      <c r="K225" s="269" t="s">
        <v>195</v>
      </c>
      <c r="L225" s="274"/>
      <c r="M225" s="275" t="s">
        <v>19</v>
      </c>
      <c r="N225" s="276" t="s">
        <v>45</v>
      </c>
      <c r="O225" s="86"/>
      <c r="P225" s="224">
        <f>O225*H225</f>
        <v>0</v>
      </c>
      <c r="Q225" s="224">
        <v>6.0000000000000002E-05</v>
      </c>
      <c r="R225" s="224">
        <f>Q225*H225</f>
        <v>0.00156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249</v>
      </c>
      <c r="AT225" s="226" t="s">
        <v>276</v>
      </c>
      <c r="AU225" s="226" t="s">
        <v>83</v>
      </c>
      <c r="AY225" s="19" t="s">
        <v>190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81</v>
      </c>
      <c r="BK225" s="227">
        <f>ROUND(I225*H225,2)</f>
        <v>0</v>
      </c>
      <c r="BL225" s="19" t="s">
        <v>196</v>
      </c>
      <c r="BM225" s="226" t="s">
        <v>953</v>
      </c>
    </row>
    <row r="226" s="2" customFormat="1">
      <c r="A226" s="40"/>
      <c r="B226" s="41"/>
      <c r="C226" s="42"/>
      <c r="D226" s="228" t="s">
        <v>198</v>
      </c>
      <c r="E226" s="42"/>
      <c r="F226" s="229" t="s">
        <v>952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198</v>
      </c>
      <c r="AU226" s="19" t="s">
        <v>83</v>
      </c>
    </row>
    <row r="227" s="2" customFormat="1" ht="16.5" customHeight="1">
      <c r="A227" s="40"/>
      <c r="B227" s="41"/>
      <c r="C227" s="215" t="s">
        <v>471</v>
      </c>
      <c r="D227" s="215" t="s">
        <v>192</v>
      </c>
      <c r="E227" s="216" t="s">
        <v>954</v>
      </c>
      <c r="F227" s="217" t="s">
        <v>955</v>
      </c>
      <c r="G227" s="218" t="s">
        <v>296</v>
      </c>
      <c r="H227" s="219">
        <v>26</v>
      </c>
      <c r="I227" s="220"/>
      <c r="J227" s="221">
        <f>ROUND(I227*H227,2)</f>
        <v>0</v>
      </c>
      <c r="K227" s="217" t="s">
        <v>195</v>
      </c>
      <c r="L227" s="46"/>
      <c r="M227" s="222" t="s">
        <v>19</v>
      </c>
      <c r="N227" s="223" t="s">
        <v>45</v>
      </c>
      <c r="O227" s="86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196</v>
      </c>
      <c r="AT227" s="226" t="s">
        <v>192</v>
      </c>
      <c r="AU227" s="226" t="s">
        <v>83</v>
      </c>
      <c r="AY227" s="19" t="s">
        <v>190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81</v>
      </c>
      <c r="BK227" s="227">
        <f>ROUND(I227*H227,2)</f>
        <v>0</v>
      </c>
      <c r="BL227" s="19" t="s">
        <v>196</v>
      </c>
      <c r="BM227" s="226" t="s">
        <v>956</v>
      </c>
    </row>
    <row r="228" s="2" customFormat="1">
      <c r="A228" s="40"/>
      <c r="B228" s="41"/>
      <c r="C228" s="42"/>
      <c r="D228" s="228" t="s">
        <v>198</v>
      </c>
      <c r="E228" s="42"/>
      <c r="F228" s="229" t="s">
        <v>957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198</v>
      </c>
      <c r="AU228" s="19" t="s">
        <v>83</v>
      </c>
    </row>
    <row r="229" s="2" customFormat="1">
      <c r="A229" s="40"/>
      <c r="B229" s="41"/>
      <c r="C229" s="42"/>
      <c r="D229" s="233" t="s">
        <v>200</v>
      </c>
      <c r="E229" s="42"/>
      <c r="F229" s="234" t="s">
        <v>958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200</v>
      </c>
      <c r="AU229" s="19" t="s">
        <v>83</v>
      </c>
    </row>
    <row r="230" s="2" customFormat="1" ht="16.5" customHeight="1">
      <c r="A230" s="40"/>
      <c r="B230" s="41"/>
      <c r="C230" s="267" t="s">
        <v>478</v>
      </c>
      <c r="D230" s="267" t="s">
        <v>276</v>
      </c>
      <c r="E230" s="268" t="s">
        <v>959</v>
      </c>
      <c r="F230" s="269" t="s">
        <v>960</v>
      </c>
      <c r="G230" s="270" t="s">
        <v>296</v>
      </c>
      <c r="H230" s="271">
        <v>26</v>
      </c>
      <c r="I230" s="272"/>
      <c r="J230" s="273">
        <f>ROUND(I230*H230,2)</f>
        <v>0</v>
      </c>
      <c r="K230" s="269" t="s">
        <v>19</v>
      </c>
      <c r="L230" s="274"/>
      <c r="M230" s="275" t="s">
        <v>19</v>
      </c>
      <c r="N230" s="276" t="s">
        <v>45</v>
      </c>
      <c r="O230" s="86"/>
      <c r="P230" s="224">
        <f>O230*H230</f>
        <v>0</v>
      </c>
      <c r="Q230" s="224">
        <v>0.00048999999999999998</v>
      </c>
      <c r="R230" s="224">
        <f>Q230*H230</f>
        <v>0.01274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249</v>
      </c>
      <c r="AT230" s="226" t="s">
        <v>276</v>
      </c>
      <c r="AU230" s="226" t="s">
        <v>83</v>
      </c>
      <c r="AY230" s="19" t="s">
        <v>190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81</v>
      </c>
      <c r="BK230" s="227">
        <f>ROUND(I230*H230,2)</f>
        <v>0</v>
      </c>
      <c r="BL230" s="19" t="s">
        <v>196</v>
      </c>
      <c r="BM230" s="226" t="s">
        <v>961</v>
      </c>
    </row>
    <row r="231" s="2" customFormat="1">
      <c r="A231" s="40"/>
      <c r="B231" s="41"/>
      <c r="C231" s="42"/>
      <c r="D231" s="228" t="s">
        <v>198</v>
      </c>
      <c r="E231" s="42"/>
      <c r="F231" s="229" t="s">
        <v>960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198</v>
      </c>
      <c r="AU231" s="19" t="s">
        <v>83</v>
      </c>
    </row>
    <row r="232" s="2" customFormat="1" ht="16.5" customHeight="1">
      <c r="A232" s="40"/>
      <c r="B232" s="41"/>
      <c r="C232" s="215" t="s">
        <v>485</v>
      </c>
      <c r="D232" s="215" t="s">
        <v>192</v>
      </c>
      <c r="E232" s="216" t="s">
        <v>962</v>
      </c>
      <c r="F232" s="217" t="s">
        <v>963</v>
      </c>
      <c r="G232" s="218" t="s">
        <v>296</v>
      </c>
      <c r="H232" s="219">
        <v>4</v>
      </c>
      <c r="I232" s="220"/>
      <c r="J232" s="221">
        <f>ROUND(I232*H232,2)</f>
        <v>0</v>
      </c>
      <c r="K232" s="217" t="s">
        <v>195</v>
      </c>
      <c r="L232" s="46"/>
      <c r="M232" s="222" t="s">
        <v>19</v>
      </c>
      <c r="N232" s="223" t="s">
        <v>45</v>
      </c>
      <c r="O232" s="86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6" t="s">
        <v>196</v>
      </c>
      <c r="AT232" s="226" t="s">
        <v>192</v>
      </c>
      <c r="AU232" s="226" t="s">
        <v>83</v>
      </c>
      <c r="AY232" s="19" t="s">
        <v>190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9" t="s">
        <v>81</v>
      </c>
      <c r="BK232" s="227">
        <f>ROUND(I232*H232,2)</f>
        <v>0</v>
      </c>
      <c r="BL232" s="19" t="s">
        <v>196</v>
      </c>
      <c r="BM232" s="226" t="s">
        <v>964</v>
      </c>
    </row>
    <row r="233" s="2" customFormat="1">
      <c r="A233" s="40"/>
      <c r="B233" s="41"/>
      <c r="C233" s="42"/>
      <c r="D233" s="228" t="s">
        <v>198</v>
      </c>
      <c r="E233" s="42"/>
      <c r="F233" s="229" t="s">
        <v>965</v>
      </c>
      <c r="G233" s="42"/>
      <c r="H233" s="42"/>
      <c r="I233" s="230"/>
      <c r="J233" s="42"/>
      <c r="K233" s="42"/>
      <c r="L233" s="46"/>
      <c r="M233" s="231"/>
      <c r="N233" s="232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198</v>
      </c>
      <c r="AU233" s="19" t="s">
        <v>83</v>
      </c>
    </row>
    <row r="234" s="2" customFormat="1">
      <c r="A234" s="40"/>
      <c r="B234" s="41"/>
      <c r="C234" s="42"/>
      <c r="D234" s="233" t="s">
        <v>200</v>
      </c>
      <c r="E234" s="42"/>
      <c r="F234" s="234" t="s">
        <v>966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200</v>
      </c>
      <c r="AU234" s="19" t="s">
        <v>83</v>
      </c>
    </row>
    <row r="235" s="2" customFormat="1" ht="16.5" customHeight="1">
      <c r="A235" s="40"/>
      <c r="B235" s="41"/>
      <c r="C235" s="267" t="s">
        <v>490</v>
      </c>
      <c r="D235" s="267" t="s">
        <v>276</v>
      </c>
      <c r="E235" s="268" t="s">
        <v>967</v>
      </c>
      <c r="F235" s="269" t="s">
        <v>968</v>
      </c>
      <c r="G235" s="270" t="s">
        <v>296</v>
      </c>
      <c r="H235" s="271">
        <v>4</v>
      </c>
      <c r="I235" s="272"/>
      <c r="J235" s="273">
        <f>ROUND(I235*H235,2)</f>
        <v>0</v>
      </c>
      <c r="K235" s="269" t="s">
        <v>195</v>
      </c>
      <c r="L235" s="274"/>
      <c r="M235" s="275" t="s">
        <v>19</v>
      </c>
      <c r="N235" s="276" t="s">
        <v>45</v>
      </c>
      <c r="O235" s="86"/>
      <c r="P235" s="224">
        <f>O235*H235</f>
        <v>0</v>
      </c>
      <c r="Q235" s="224">
        <v>0.00091</v>
      </c>
      <c r="R235" s="224">
        <f>Q235*H235</f>
        <v>0.00364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249</v>
      </c>
      <c r="AT235" s="226" t="s">
        <v>276</v>
      </c>
      <c r="AU235" s="226" t="s">
        <v>83</v>
      </c>
      <c r="AY235" s="19" t="s">
        <v>190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81</v>
      </c>
      <c r="BK235" s="227">
        <f>ROUND(I235*H235,2)</f>
        <v>0</v>
      </c>
      <c r="BL235" s="19" t="s">
        <v>196</v>
      </c>
      <c r="BM235" s="226" t="s">
        <v>969</v>
      </c>
    </row>
    <row r="236" s="2" customFormat="1">
      <c r="A236" s="40"/>
      <c r="B236" s="41"/>
      <c r="C236" s="42"/>
      <c r="D236" s="228" t="s">
        <v>198</v>
      </c>
      <c r="E236" s="42"/>
      <c r="F236" s="229" t="s">
        <v>968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198</v>
      </c>
      <c r="AU236" s="19" t="s">
        <v>83</v>
      </c>
    </row>
    <row r="237" s="2" customFormat="1" ht="16.5" customHeight="1">
      <c r="A237" s="40"/>
      <c r="B237" s="41"/>
      <c r="C237" s="215" t="s">
        <v>495</v>
      </c>
      <c r="D237" s="215" t="s">
        <v>192</v>
      </c>
      <c r="E237" s="216" t="s">
        <v>970</v>
      </c>
      <c r="F237" s="217" t="s">
        <v>971</v>
      </c>
      <c r="G237" s="218" t="s">
        <v>296</v>
      </c>
      <c r="H237" s="219">
        <v>4</v>
      </c>
      <c r="I237" s="220"/>
      <c r="J237" s="221">
        <f>ROUND(I237*H237,2)</f>
        <v>0</v>
      </c>
      <c r="K237" s="217" t="s">
        <v>19</v>
      </c>
      <c r="L237" s="46"/>
      <c r="M237" s="222" t="s">
        <v>19</v>
      </c>
      <c r="N237" s="223" t="s">
        <v>45</v>
      </c>
      <c r="O237" s="86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196</v>
      </c>
      <c r="AT237" s="226" t="s">
        <v>192</v>
      </c>
      <c r="AU237" s="226" t="s">
        <v>83</v>
      </c>
      <c r="AY237" s="19" t="s">
        <v>190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81</v>
      </c>
      <c r="BK237" s="227">
        <f>ROUND(I237*H237,2)</f>
        <v>0</v>
      </c>
      <c r="BL237" s="19" t="s">
        <v>196</v>
      </c>
      <c r="BM237" s="226" t="s">
        <v>972</v>
      </c>
    </row>
    <row r="238" s="2" customFormat="1">
      <c r="A238" s="40"/>
      <c r="B238" s="41"/>
      <c r="C238" s="42"/>
      <c r="D238" s="228" t="s">
        <v>198</v>
      </c>
      <c r="E238" s="42"/>
      <c r="F238" s="229" t="s">
        <v>973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198</v>
      </c>
      <c r="AU238" s="19" t="s">
        <v>83</v>
      </c>
    </row>
    <row r="239" s="2" customFormat="1" ht="16.5" customHeight="1">
      <c r="A239" s="40"/>
      <c r="B239" s="41"/>
      <c r="C239" s="267" t="s">
        <v>500</v>
      </c>
      <c r="D239" s="267" t="s">
        <v>276</v>
      </c>
      <c r="E239" s="268" t="s">
        <v>974</v>
      </c>
      <c r="F239" s="269" t="s">
        <v>975</v>
      </c>
      <c r="G239" s="270" t="s">
        <v>296</v>
      </c>
      <c r="H239" s="271">
        <v>4</v>
      </c>
      <c r="I239" s="272"/>
      <c r="J239" s="273">
        <f>ROUND(I239*H239,2)</f>
        <v>0</v>
      </c>
      <c r="K239" s="269" t="s">
        <v>19</v>
      </c>
      <c r="L239" s="274"/>
      <c r="M239" s="275" t="s">
        <v>19</v>
      </c>
      <c r="N239" s="276" t="s">
        <v>45</v>
      </c>
      <c r="O239" s="86"/>
      <c r="P239" s="224">
        <f>O239*H239</f>
        <v>0</v>
      </c>
      <c r="Q239" s="224">
        <v>0.00109</v>
      </c>
      <c r="R239" s="224">
        <f>Q239*H239</f>
        <v>0.0043600000000000002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249</v>
      </c>
      <c r="AT239" s="226" t="s">
        <v>276</v>
      </c>
      <c r="AU239" s="226" t="s">
        <v>83</v>
      </c>
      <c r="AY239" s="19" t="s">
        <v>190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81</v>
      </c>
      <c r="BK239" s="227">
        <f>ROUND(I239*H239,2)</f>
        <v>0</v>
      </c>
      <c r="BL239" s="19" t="s">
        <v>196</v>
      </c>
      <c r="BM239" s="226" t="s">
        <v>976</v>
      </c>
    </row>
    <row r="240" s="2" customFormat="1">
      <c r="A240" s="40"/>
      <c r="B240" s="41"/>
      <c r="C240" s="42"/>
      <c r="D240" s="228" t="s">
        <v>198</v>
      </c>
      <c r="E240" s="42"/>
      <c r="F240" s="229" t="s">
        <v>975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198</v>
      </c>
      <c r="AU240" s="19" t="s">
        <v>83</v>
      </c>
    </row>
    <row r="241" s="2" customFormat="1" ht="16.5" customHeight="1">
      <c r="A241" s="40"/>
      <c r="B241" s="41"/>
      <c r="C241" s="215" t="s">
        <v>504</v>
      </c>
      <c r="D241" s="215" t="s">
        <v>192</v>
      </c>
      <c r="E241" s="216" t="s">
        <v>977</v>
      </c>
      <c r="F241" s="217" t="s">
        <v>978</v>
      </c>
      <c r="G241" s="218" t="s">
        <v>296</v>
      </c>
      <c r="H241" s="219">
        <v>1</v>
      </c>
      <c r="I241" s="220"/>
      <c r="J241" s="221">
        <f>ROUND(I241*H241,2)</f>
        <v>0</v>
      </c>
      <c r="K241" s="217" t="s">
        <v>195</v>
      </c>
      <c r="L241" s="46"/>
      <c r="M241" s="222" t="s">
        <v>19</v>
      </c>
      <c r="N241" s="223" t="s">
        <v>45</v>
      </c>
      <c r="O241" s="86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6" t="s">
        <v>196</v>
      </c>
      <c r="AT241" s="226" t="s">
        <v>192</v>
      </c>
      <c r="AU241" s="226" t="s">
        <v>83</v>
      </c>
      <c r="AY241" s="19" t="s">
        <v>190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9" t="s">
        <v>81</v>
      </c>
      <c r="BK241" s="227">
        <f>ROUND(I241*H241,2)</f>
        <v>0</v>
      </c>
      <c r="BL241" s="19" t="s">
        <v>196</v>
      </c>
      <c r="BM241" s="226" t="s">
        <v>979</v>
      </c>
    </row>
    <row r="242" s="2" customFormat="1">
      <c r="A242" s="40"/>
      <c r="B242" s="41"/>
      <c r="C242" s="42"/>
      <c r="D242" s="228" t="s">
        <v>198</v>
      </c>
      <c r="E242" s="42"/>
      <c r="F242" s="229" t="s">
        <v>980</v>
      </c>
      <c r="G242" s="42"/>
      <c r="H242" s="42"/>
      <c r="I242" s="230"/>
      <c r="J242" s="42"/>
      <c r="K242" s="42"/>
      <c r="L242" s="46"/>
      <c r="M242" s="231"/>
      <c r="N242" s="23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198</v>
      </c>
      <c r="AU242" s="19" t="s">
        <v>83</v>
      </c>
    </row>
    <row r="243" s="2" customFormat="1">
      <c r="A243" s="40"/>
      <c r="B243" s="41"/>
      <c r="C243" s="42"/>
      <c r="D243" s="233" t="s">
        <v>200</v>
      </c>
      <c r="E243" s="42"/>
      <c r="F243" s="234" t="s">
        <v>981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200</v>
      </c>
      <c r="AU243" s="19" t="s">
        <v>83</v>
      </c>
    </row>
    <row r="244" s="2" customFormat="1" ht="16.5" customHeight="1">
      <c r="A244" s="40"/>
      <c r="B244" s="41"/>
      <c r="C244" s="267" t="s">
        <v>512</v>
      </c>
      <c r="D244" s="267" t="s">
        <v>276</v>
      </c>
      <c r="E244" s="268" t="s">
        <v>982</v>
      </c>
      <c r="F244" s="269" t="s">
        <v>983</v>
      </c>
      <c r="G244" s="270" t="s">
        <v>296</v>
      </c>
      <c r="H244" s="271">
        <v>1</v>
      </c>
      <c r="I244" s="272"/>
      <c r="J244" s="273">
        <f>ROUND(I244*H244,2)</f>
        <v>0</v>
      </c>
      <c r="K244" s="269" t="s">
        <v>19</v>
      </c>
      <c r="L244" s="274"/>
      <c r="M244" s="275" t="s">
        <v>19</v>
      </c>
      <c r="N244" s="276" t="s">
        <v>45</v>
      </c>
      <c r="O244" s="86"/>
      <c r="P244" s="224">
        <f>O244*H244</f>
        <v>0</v>
      </c>
      <c r="Q244" s="224">
        <v>0.0012099999999999999</v>
      </c>
      <c r="R244" s="224">
        <f>Q244*H244</f>
        <v>0.0012099999999999999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249</v>
      </c>
      <c r="AT244" s="226" t="s">
        <v>276</v>
      </c>
      <c r="AU244" s="226" t="s">
        <v>83</v>
      </c>
      <c r="AY244" s="19" t="s">
        <v>190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81</v>
      </c>
      <c r="BK244" s="227">
        <f>ROUND(I244*H244,2)</f>
        <v>0</v>
      </c>
      <c r="BL244" s="19" t="s">
        <v>196</v>
      </c>
      <c r="BM244" s="226" t="s">
        <v>984</v>
      </c>
    </row>
    <row r="245" s="2" customFormat="1">
      <c r="A245" s="40"/>
      <c r="B245" s="41"/>
      <c r="C245" s="42"/>
      <c r="D245" s="228" t="s">
        <v>198</v>
      </c>
      <c r="E245" s="42"/>
      <c r="F245" s="229" t="s">
        <v>983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198</v>
      </c>
      <c r="AU245" s="19" t="s">
        <v>83</v>
      </c>
    </row>
    <row r="246" s="2" customFormat="1" ht="16.5" customHeight="1">
      <c r="A246" s="40"/>
      <c r="B246" s="41"/>
      <c r="C246" s="215" t="s">
        <v>517</v>
      </c>
      <c r="D246" s="215" t="s">
        <v>192</v>
      </c>
      <c r="E246" s="216" t="s">
        <v>985</v>
      </c>
      <c r="F246" s="217" t="s">
        <v>986</v>
      </c>
      <c r="G246" s="218" t="s">
        <v>296</v>
      </c>
      <c r="H246" s="219">
        <v>26</v>
      </c>
      <c r="I246" s="220"/>
      <c r="J246" s="221">
        <f>ROUND(I246*H246,2)</f>
        <v>0</v>
      </c>
      <c r="K246" s="217" t="s">
        <v>195</v>
      </c>
      <c r="L246" s="46"/>
      <c r="M246" s="222" t="s">
        <v>19</v>
      </c>
      <c r="N246" s="223" t="s">
        <v>45</v>
      </c>
      <c r="O246" s="86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196</v>
      </c>
      <c r="AT246" s="226" t="s">
        <v>192</v>
      </c>
      <c r="AU246" s="226" t="s">
        <v>83</v>
      </c>
      <c r="AY246" s="19" t="s">
        <v>190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81</v>
      </c>
      <c r="BK246" s="227">
        <f>ROUND(I246*H246,2)</f>
        <v>0</v>
      </c>
      <c r="BL246" s="19" t="s">
        <v>196</v>
      </c>
      <c r="BM246" s="226" t="s">
        <v>987</v>
      </c>
    </row>
    <row r="247" s="2" customFormat="1">
      <c r="A247" s="40"/>
      <c r="B247" s="41"/>
      <c r="C247" s="42"/>
      <c r="D247" s="228" t="s">
        <v>198</v>
      </c>
      <c r="E247" s="42"/>
      <c r="F247" s="229" t="s">
        <v>988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198</v>
      </c>
      <c r="AU247" s="19" t="s">
        <v>83</v>
      </c>
    </row>
    <row r="248" s="2" customFormat="1">
      <c r="A248" s="40"/>
      <c r="B248" s="41"/>
      <c r="C248" s="42"/>
      <c r="D248" s="233" t="s">
        <v>200</v>
      </c>
      <c r="E248" s="42"/>
      <c r="F248" s="234" t="s">
        <v>989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200</v>
      </c>
      <c r="AU248" s="19" t="s">
        <v>83</v>
      </c>
    </row>
    <row r="249" s="2" customFormat="1" ht="16.5" customHeight="1">
      <c r="A249" s="40"/>
      <c r="B249" s="41"/>
      <c r="C249" s="267" t="s">
        <v>524</v>
      </c>
      <c r="D249" s="267" t="s">
        <v>276</v>
      </c>
      <c r="E249" s="268" t="s">
        <v>990</v>
      </c>
      <c r="F249" s="269" t="s">
        <v>991</v>
      </c>
      <c r="G249" s="270" t="s">
        <v>296</v>
      </c>
      <c r="H249" s="271">
        <v>26</v>
      </c>
      <c r="I249" s="272"/>
      <c r="J249" s="273">
        <f>ROUND(I249*H249,2)</f>
        <v>0</v>
      </c>
      <c r="K249" s="269" t="s">
        <v>195</v>
      </c>
      <c r="L249" s="274"/>
      <c r="M249" s="275" t="s">
        <v>19</v>
      </c>
      <c r="N249" s="276" t="s">
        <v>45</v>
      </c>
      <c r="O249" s="86"/>
      <c r="P249" s="224">
        <f>O249*H249</f>
        <v>0</v>
      </c>
      <c r="Q249" s="224">
        <v>0.0030500000000000002</v>
      </c>
      <c r="R249" s="224">
        <f>Q249*H249</f>
        <v>0.079300000000000009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249</v>
      </c>
      <c r="AT249" s="226" t="s">
        <v>276</v>
      </c>
      <c r="AU249" s="226" t="s">
        <v>83</v>
      </c>
      <c r="AY249" s="19" t="s">
        <v>190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81</v>
      </c>
      <c r="BK249" s="227">
        <f>ROUND(I249*H249,2)</f>
        <v>0</v>
      </c>
      <c r="BL249" s="19" t="s">
        <v>196</v>
      </c>
      <c r="BM249" s="226" t="s">
        <v>992</v>
      </c>
    </row>
    <row r="250" s="2" customFormat="1">
      <c r="A250" s="40"/>
      <c r="B250" s="41"/>
      <c r="C250" s="42"/>
      <c r="D250" s="228" t="s">
        <v>198</v>
      </c>
      <c r="E250" s="42"/>
      <c r="F250" s="229" t="s">
        <v>991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198</v>
      </c>
      <c r="AU250" s="19" t="s">
        <v>83</v>
      </c>
    </row>
    <row r="251" s="2" customFormat="1" ht="16.5" customHeight="1">
      <c r="A251" s="40"/>
      <c r="B251" s="41"/>
      <c r="C251" s="267" t="s">
        <v>529</v>
      </c>
      <c r="D251" s="267" t="s">
        <v>276</v>
      </c>
      <c r="E251" s="268" t="s">
        <v>993</v>
      </c>
      <c r="F251" s="269" t="s">
        <v>994</v>
      </c>
      <c r="G251" s="270" t="s">
        <v>296</v>
      </c>
      <c r="H251" s="271">
        <v>26</v>
      </c>
      <c r="I251" s="272"/>
      <c r="J251" s="273">
        <f>ROUND(I251*H251,2)</f>
        <v>0</v>
      </c>
      <c r="K251" s="269" t="s">
        <v>19</v>
      </c>
      <c r="L251" s="274"/>
      <c r="M251" s="275" t="s">
        <v>19</v>
      </c>
      <c r="N251" s="276" t="s">
        <v>45</v>
      </c>
      <c r="O251" s="86"/>
      <c r="P251" s="224">
        <f>O251*H251</f>
        <v>0</v>
      </c>
      <c r="Q251" s="224">
        <v>0.0035000000000000001</v>
      </c>
      <c r="R251" s="224">
        <f>Q251*H251</f>
        <v>0.090999999999999998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249</v>
      </c>
      <c r="AT251" s="226" t="s">
        <v>276</v>
      </c>
      <c r="AU251" s="226" t="s">
        <v>83</v>
      </c>
      <c r="AY251" s="19" t="s">
        <v>190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81</v>
      </c>
      <c r="BK251" s="227">
        <f>ROUND(I251*H251,2)</f>
        <v>0</v>
      </c>
      <c r="BL251" s="19" t="s">
        <v>196</v>
      </c>
      <c r="BM251" s="226" t="s">
        <v>995</v>
      </c>
    </row>
    <row r="252" s="2" customFormat="1">
      <c r="A252" s="40"/>
      <c r="B252" s="41"/>
      <c r="C252" s="42"/>
      <c r="D252" s="228" t="s">
        <v>198</v>
      </c>
      <c r="E252" s="42"/>
      <c r="F252" s="229" t="s">
        <v>994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198</v>
      </c>
      <c r="AU252" s="19" t="s">
        <v>83</v>
      </c>
    </row>
    <row r="253" s="2" customFormat="1" ht="16.5" customHeight="1">
      <c r="A253" s="40"/>
      <c r="B253" s="41"/>
      <c r="C253" s="215" t="s">
        <v>536</v>
      </c>
      <c r="D253" s="215" t="s">
        <v>192</v>
      </c>
      <c r="E253" s="216" t="s">
        <v>996</v>
      </c>
      <c r="F253" s="217" t="s">
        <v>997</v>
      </c>
      <c r="G253" s="218" t="s">
        <v>296</v>
      </c>
      <c r="H253" s="219">
        <v>3</v>
      </c>
      <c r="I253" s="220"/>
      <c r="J253" s="221">
        <f>ROUND(I253*H253,2)</f>
        <v>0</v>
      </c>
      <c r="K253" s="217" t="s">
        <v>195</v>
      </c>
      <c r="L253" s="46"/>
      <c r="M253" s="222" t="s">
        <v>19</v>
      </c>
      <c r="N253" s="223" t="s">
        <v>45</v>
      </c>
      <c r="O253" s="86"/>
      <c r="P253" s="224">
        <f>O253*H253</f>
        <v>0</v>
      </c>
      <c r="Q253" s="224">
        <v>0.0016199999999999999</v>
      </c>
      <c r="R253" s="224">
        <f>Q253*H253</f>
        <v>0.0048599999999999997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196</v>
      </c>
      <c r="AT253" s="226" t="s">
        <v>192</v>
      </c>
      <c r="AU253" s="226" t="s">
        <v>83</v>
      </c>
      <c r="AY253" s="19" t="s">
        <v>190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81</v>
      </c>
      <c r="BK253" s="227">
        <f>ROUND(I253*H253,2)</f>
        <v>0</v>
      </c>
      <c r="BL253" s="19" t="s">
        <v>196</v>
      </c>
      <c r="BM253" s="226" t="s">
        <v>998</v>
      </c>
    </row>
    <row r="254" s="2" customFormat="1">
      <c r="A254" s="40"/>
      <c r="B254" s="41"/>
      <c r="C254" s="42"/>
      <c r="D254" s="228" t="s">
        <v>198</v>
      </c>
      <c r="E254" s="42"/>
      <c r="F254" s="229" t="s">
        <v>999</v>
      </c>
      <c r="G254" s="42"/>
      <c r="H254" s="42"/>
      <c r="I254" s="230"/>
      <c r="J254" s="42"/>
      <c r="K254" s="42"/>
      <c r="L254" s="46"/>
      <c r="M254" s="231"/>
      <c r="N254" s="23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198</v>
      </c>
      <c r="AU254" s="19" t="s">
        <v>83</v>
      </c>
    </row>
    <row r="255" s="2" customFormat="1">
      <c r="A255" s="40"/>
      <c r="B255" s="41"/>
      <c r="C255" s="42"/>
      <c r="D255" s="233" t="s">
        <v>200</v>
      </c>
      <c r="E255" s="42"/>
      <c r="F255" s="234" t="s">
        <v>1000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200</v>
      </c>
      <c r="AU255" s="19" t="s">
        <v>83</v>
      </c>
    </row>
    <row r="256" s="2" customFormat="1" ht="16.5" customHeight="1">
      <c r="A256" s="40"/>
      <c r="B256" s="41"/>
      <c r="C256" s="267" t="s">
        <v>542</v>
      </c>
      <c r="D256" s="267" t="s">
        <v>276</v>
      </c>
      <c r="E256" s="268" t="s">
        <v>1001</v>
      </c>
      <c r="F256" s="269" t="s">
        <v>1002</v>
      </c>
      <c r="G256" s="270" t="s">
        <v>296</v>
      </c>
      <c r="H256" s="271">
        <v>3</v>
      </c>
      <c r="I256" s="272"/>
      <c r="J256" s="273">
        <f>ROUND(I256*H256,2)</f>
        <v>0</v>
      </c>
      <c r="K256" s="269" t="s">
        <v>195</v>
      </c>
      <c r="L256" s="274"/>
      <c r="M256" s="275" t="s">
        <v>19</v>
      </c>
      <c r="N256" s="276" t="s">
        <v>45</v>
      </c>
      <c r="O256" s="86"/>
      <c r="P256" s="224">
        <f>O256*H256</f>
        <v>0</v>
      </c>
      <c r="Q256" s="224">
        <v>0.01847</v>
      </c>
      <c r="R256" s="224">
        <f>Q256*H256</f>
        <v>0.055410000000000001</v>
      </c>
      <c r="S256" s="224">
        <v>0</v>
      </c>
      <c r="T256" s="22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249</v>
      </c>
      <c r="AT256" s="226" t="s">
        <v>276</v>
      </c>
      <c r="AU256" s="226" t="s">
        <v>83</v>
      </c>
      <c r="AY256" s="19" t="s">
        <v>190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81</v>
      </c>
      <c r="BK256" s="227">
        <f>ROUND(I256*H256,2)</f>
        <v>0</v>
      </c>
      <c r="BL256" s="19" t="s">
        <v>196</v>
      </c>
      <c r="BM256" s="226" t="s">
        <v>1003</v>
      </c>
    </row>
    <row r="257" s="2" customFormat="1">
      <c r="A257" s="40"/>
      <c r="B257" s="41"/>
      <c r="C257" s="42"/>
      <c r="D257" s="228" t="s">
        <v>198</v>
      </c>
      <c r="E257" s="42"/>
      <c r="F257" s="229" t="s">
        <v>1002</v>
      </c>
      <c r="G257" s="42"/>
      <c r="H257" s="42"/>
      <c r="I257" s="230"/>
      <c r="J257" s="42"/>
      <c r="K257" s="42"/>
      <c r="L257" s="46"/>
      <c r="M257" s="231"/>
      <c r="N257" s="23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198</v>
      </c>
      <c r="AU257" s="19" t="s">
        <v>83</v>
      </c>
    </row>
    <row r="258" s="2" customFormat="1" ht="16.5" customHeight="1">
      <c r="A258" s="40"/>
      <c r="B258" s="41"/>
      <c r="C258" s="267" t="s">
        <v>548</v>
      </c>
      <c r="D258" s="267" t="s">
        <v>276</v>
      </c>
      <c r="E258" s="268" t="s">
        <v>1004</v>
      </c>
      <c r="F258" s="269" t="s">
        <v>1005</v>
      </c>
      <c r="G258" s="270" t="s">
        <v>296</v>
      </c>
      <c r="H258" s="271">
        <v>3</v>
      </c>
      <c r="I258" s="272"/>
      <c r="J258" s="273">
        <f>ROUND(I258*H258,2)</f>
        <v>0</v>
      </c>
      <c r="K258" s="269" t="s">
        <v>195</v>
      </c>
      <c r="L258" s="274"/>
      <c r="M258" s="275" t="s">
        <v>19</v>
      </c>
      <c r="N258" s="276" t="s">
        <v>45</v>
      </c>
      <c r="O258" s="86"/>
      <c r="P258" s="224">
        <f>O258*H258</f>
        <v>0</v>
      </c>
      <c r="Q258" s="224">
        <v>0.0035000000000000001</v>
      </c>
      <c r="R258" s="224">
        <f>Q258*H258</f>
        <v>0.010500000000000001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249</v>
      </c>
      <c r="AT258" s="226" t="s">
        <v>276</v>
      </c>
      <c r="AU258" s="226" t="s">
        <v>83</v>
      </c>
      <c r="AY258" s="19" t="s">
        <v>190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81</v>
      </c>
      <c r="BK258" s="227">
        <f>ROUND(I258*H258,2)</f>
        <v>0</v>
      </c>
      <c r="BL258" s="19" t="s">
        <v>196</v>
      </c>
      <c r="BM258" s="226" t="s">
        <v>1006</v>
      </c>
    </row>
    <row r="259" s="2" customFormat="1">
      <c r="A259" s="40"/>
      <c r="B259" s="41"/>
      <c r="C259" s="42"/>
      <c r="D259" s="228" t="s">
        <v>198</v>
      </c>
      <c r="E259" s="42"/>
      <c r="F259" s="229" t="s">
        <v>1005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198</v>
      </c>
      <c r="AU259" s="19" t="s">
        <v>83</v>
      </c>
    </row>
    <row r="260" s="2" customFormat="1" ht="16.5" customHeight="1">
      <c r="A260" s="40"/>
      <c r="B260" s="41"/>
      <c r="C260" s="215" t="s">
        <v>554</v>
      </c>
      <c r="D260" s="215" t="s">
        <v>192</v>
      </c>
      <c r="E260" s="216" t="s">
        <v>1007</v>
      </c>
      <c r="F260" s="217" t="s">
        <v>1008</v>
      </c>
      <c r="G260" s="218" t="s">
        <v>296</v>
      </c>
      <c r="H260" s="219">
        <v>3</v>
      </c>
      <c r="I260" s="220"/>
      <c r="J260" s="221">
        <f>ROUND(I260*H260,2)</f>
        <v>0</v>
      </c>
      <c r="K260" s="217" t="s">
        <v>195</v>
      </c>
      <c r="L260" s="46"/>
      <c r="M260" s="222" t="s">
        <v>19</v>
      </c>
      <c r="N260" s="223" t="s">
        <v>45</v>
      </c>
      <c r="O260" s="86"/>
      <c r="P260" s="224">
        <f>O260*H260</f>
        <v>0</v>
      </c>
      <c r="Q260" s="224">
        <v>0.0013600000000000001</v>
      </c>
      <c r="R260" s="224">
        <f>Q260*H260</f>
        <v>0.0040800000000000003</v>
      </c>
      <c r="S260" s="224">
        <v>0</v>
      </c>
      <c r="T260" s="22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6" t="s">
        <v>196</v>
      </c>
      <c r="AT260" s="226" t="s">
        <v>192</v>
      </c>
      <c r="AU260" s="226" t="s">
        <v>83</v>
      </c>
      <c r="AY260" s="19" t="s">
        <v>190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81</v>
      </c>
      <c r="BK260" s="227">
        <f>ROUND(I260*H260,2)</f>
        <v>0</v>
      </c>
      <c r="BL260" s="19" t="s">
        <v>196</v>
      </c>
      <c r="BM260" s="226" t="s">
        <v>1009</v>
      </c>
    </row>
    <row r="261" s="2" customFormat="1">
      <c r="A261" s="40"/>
      <c r="B261" s="41"/>
      <c r="C261" s="42"/>
      <c r="D261" s="228" t="s">
        <v>198</v>
      </c>
      <c r="E261" s="42"/>
      <c r="F261" s="229" t="s">
        <v>1010</v>
      </c>
      <c r="G261" s="42"/>
      <c r="H261" s="42"/>
      <c r="I261" s="230"/>
      <c r="J261" s="42"/>
      <c r="K261" s="42"/>
      <c r="L261" s="46"/>
      <c r="M261" s="231"/>
      <c r="N261" s="232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198</v>
      </c>
      <c r="AU261" s="19" t="s">
        <v>83</v>
      </c>
    </row>
    <row r="262" s="2" customFormat="1">
      <c r="A262" s="40"/>
      <c r="B262" s="41"/>
      <c r="C262" s="42"/>
      <c r="D262" s="233" t="s">
        <v>200</v>
      </c>
      <c r="E262" s="42"/>
      <c r="F262" s="234" t="s">
        <v>1011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200</v>
      </c>
      <c r="AU262" s="19" t="s">
        <v>83</v>
      </c>
    </row>
    <row r="263" s="2" customFormat="1" ht="16.5" customHeight="1">
      <c r="A263" s="40"/>
      <c r="B263" s="41"/>
      <c r="C263" s="267" t="s">
        <v>562</v>
      </c>
      <c r="D263" s="267" t="s">
        <v>276</v>
      </c>
      <c r="E263" s="268" t="s">
        <v>1012</v>
      </c>
      <c r="F263" s="269" t="s">
        <v>1013</v>
      </c>
      <c r="G263" s="270" t="s">
        <v>296</v>
      </c>
      <c r="H263" s="271">
        <v>3</v>
      </c>
      <c r="I263" s="272"/>
      <c r="J263" s="273">
        <f>ROUND(I263*H263,2)</f>
        <v>0</v>
      </c>
      <c r="K263" s="269" t="s">
        <v>195</v>
      </c>
      <c r="L263" s="274"/>
      <c r="M263" s="275" t="s">
        <v>19</v>
      </c>
      <c r="N263" s="276" t="s">
        <v>45</v>
      </c>
      <c r="O263" s="86"/>
      <c r="P263" s="224">
        <f>O263*H263</f>
        <v>0</v>
      </c>
      <c r="Q263" s="224">
        <v>0.048000000000000001</v>
      </c>
      <c r="R263" s="224">
        <f>Q263*H263</f>
        <v>0.14400000000000002</v>
      </c>
      <c r="S263" s="224">
        <v>0</v>
      </c>
      <c r="T263" s="22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249</v>
      </c>
      <c r="AT263" s="226" t="s">
        <v>276</v>
      </c>
      <c r="AU263" s="226" t="s">
        <v>83</v>
      </c>
      <c r="AY263" s="19" t="s">
        <v>190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81</v>
      </c>
      <c r="BK263" s="227">
        <f>ROUND(I263*H263,2)</f>
        <v>0</v>
      </c>
      <c r="BL263" s="19" t="s">
        <v>196</v>
      </c>
      <c r="BM263" s="226" t="s">
        <v>1014</v>
      </c>
    </row>
    <row r="264" s="2" customFormat="1">
      <c r="A264" s="40"/>
      <c r="B264" s="41"/>
      <c r="C264" s="42"/>
      <c r="D264" s="228" t="s">
        <v>198</v>
      </c>
      <c r="E264" s="42"/>
      <c r="F264" s="229" t="s">
        <v>1013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198</v>
      </c>
      <c r="AU264" s="19" t="s">
        <v>83</v>
      </c>
    </row>
    <row r="265" s="2" customFormat="1" ht="16.5" customHeight="1">
      <c r="A265" s="40"/>
      <c r="B265" s="41"/>
      <c r="C265" s="215" t="s">
        <v>568</v>
      </c>
      <c r="D265" s="215" t="s">
        <v>192</v>
      </c>
      <c r="E265" s="216" t="s">
        <v>1015</v>
      </c>
      <c r="F265" s="217" t="s">
        <v>1016</v>
      </c>
      <c r="G265" s="218" t="s">
        <v>296</v>
      </c>
      <c r="H265" s="219">
        <v>6</v>
      </c>
      <c r="I265" s="220"/>
      <c r="J265" s="221">
        <f>ROUND(I265*H265,2)</f>
        <v>0</v>
      </c>
      <c r="K265" s="217" t="s">
        <v>195</v>
      </c>
      <c r="L265" s="46"/>
      <c r="M265" s="222" t="s">
        <v>19</v>
      </c>
      <c r="N265" s="223" t="s">
        <v>45</v>
      </c>
      <c r="O265" s="86"/>
      <c r="P265" s="224">
        <f>O265*H265</f>
        <v>0</v>
      </c>
      <c r="Q265" s="224">
        <v>0.00165</v>
      </c>
      <c r="R265" s="224">
        <f>Q265*H265</f>
        <v>0.0098999999999999991</v>
      </c>
      <c r="S265" s="224">
        <v>0</v>
      </c>
      <c r="T265" s="22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196</v>
      </c>
      <c r="AT265" s="226" t="s">
        <v>192</v>
      </c>
      <c r="AU265" s="226" t="s">
        <v>83</v>
      </c>
      <c r="AY265" s="19" t="s">
        <v>190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9" t="s">
        <v>81</v>
      </c>
      <c r="BK265" s="227">
        <f>ROUND(I265*H265,2)</f>
        <v>0</v>
      </c>
      <c r="BL265" s="19" t="s">
        <v>196</v>
      </c>
      <c r="BM265" s="226" t="s">
        <v>1017</v>
      </c>
    </row>
    <row r="266" s="2" customFormat="1">
      <c r="A266" s="40"/>
      <c r="B266" s="41"/>
      <c r="C266" s="42"/>
      <c r="D266" s="228" t="s">
        <v>198</v>
      </c>
      <c r="E266" s="42"/>
      <c r="F266" s="229" t="s">
        <v>1018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198</v>
      </c>
      <c r="AU266" s="19" t="s">
        <v>83</v>
      </c>
    </row>
    <row r="267" s="2" customFormat="1">
      <c r="A267" s="40"/>
      <c r="B267" s="41"/>
      <c r="C267" s="42"/>
      <c r="D267" s="233" t="s">
        <v>200</v>
      </c>
      <c r="E267" s="42"/>
      <c r="F267" s="234" t="s">
        <v>1019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200</v>
      </c>
      <c r="AU267" s="19" t="s">
        <v>83</v>
      </c>
    </row>
    <row r="268" s="2" customFormat="1" ht="16.5" customHeight="1">
      <c r="A268" s="40"/>
      <c r="B268" s="41"/>
      <c r="C268" s="267" t="s">
        <v>573</v>
      </c>
      <c r="D268" s="267" t="s">
        <v>276</v>
      </c>
      <c r="E268" s="268" t="s">
        <v>1020</v>
      </c>
      <c r="F268" s="269" t="s">
        <v>1021</v>
      </c>
      <c r="G268" s="270" t="s">
        <v>296</v>
      </c>
      <c r="H268" s="271">
        <v>6</v>
      </c>
      <c r="I268" s="272"/>
      <c r="J268" s="273">
        <f>ROUND(I268*H268,2)</f>
        <v>0</v>
      </c>
      <c r="K268" s="269" t="s">
        <v>195</v>
      </c>
      <c r="L268" s="274"/>
      <c r="M268" s="275" t="s">
        <v>19</v>
      </c>
      <c r="N268" s="276" t="s">
        <v>45</v>
      </c>
      <c r="O268" s="86"/>
      <c r="P268" s="224">
        <f>O268*H268</f>
        <v>0</v>
      </c>
      <c r="Q268" s="224">
        <v>0.024500000000000001</v>
      </c>
      <c r="R268" s="224">
        <f>Q268*H268</f>
        <v>0.14700000000000002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249</v>
      </c>
      <c r="AT268" s="226" t="s">
        <v>276</v>
      </c>
      <c r="AU268" s="226" t="s">
        <v>83</v>
      </c>
      <c r="AY268" s="19" t="s">
        <v>190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81</v>
      </c>
      <c r="BK268" s="227">
        <f>ROUND(I268*H268,2)</f>
        <v>0</v>
      </c>
      <c r="BL268" s="19" t="s">
        <v>196</v>
      </c>
      <c r="BM268" s="226" t="s">
        <v>1022</v>
      </c>
    </row>
    <row r="269" s="2" customFormat="1">
      <c r="A269" s="40"/>
      <c r="B269" s="41"/>
      <c r="C269" s="42"/>
      <c r="D269" s="228" t="s">
        <v>198</v>
      </c>
      <c r="E269" s="42"/>
      <c r="F269" s="229" t="s">
        <v>1021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198</v>
      </c>
      <c r="AU269" s="19" t="s">
        <v>83</v>
      </c>
    </row>
    <row r="270" s="2" customFormat="1" ht="16.5" customHeight="1">
      <c r="A270" s="40"/>
      <c r="B270" s="41"/>
      <c r="C270" s="267" t="s">
        <v>580</v>
      </c>
      <c r="D270" s="267" t="s">
        <v>276</v>
      </c>
      <c r="E270" s="268" t="s">
        <v>1023</v>
      </c>
      <c r="F270" s="269" t="s">
        <v>1024</v>
      </c>
      <c r="G270" s="270" t="s">
        <v>296</v>
      </c>
      <c r="H270" s="271">
        <v>6</v>
      </c>
      <c r="I270" s="272"/>
      <c r="J270" s="273">
        <f>ROUND(I270*H270,2)</f>
        <v>0</v>
      </c>
      <c r="K270" s="269" t="s">
        <v>195</v>
      </c>
      <c r="L270" s="274"/>
      <c r="M270" s="275" t="s">
        <v>19</v>
      </c>
      <c r="N270" s="276" t="s">
        <v>45</v>
      </c>
      <c r="O270" s="86"/>
      <c r="P270" s="224">
        <f>O270*H270</f>
        <v>0</v>
      </c>
      <c r="Q270" s="224">
        <v>0.0040000000000000001</v>
      </c>
      <c r="R270" s="224">
        <f>Q270*H270</f>
        <v>0.024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249</v>
      </c>
      <c r="AT270" s="226" t="s">
        <v>276</v>
      </c>
      <c r="AU270" s="226" t="s">
        <v>83</v>
      </c>
      <c r="AY270" s="19" t="s">
        <v>190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81</v>
      </c>
      <c r="BK270" s="227">
        <f>ROUND(I270*H270,2)</f>
        <v>0</v>
      </c>
      <c r="BL270" s="19" t="s">
        <v>196</v>
      </c>
      <c r="BM270" s="226" t="s">
        <v>1025</v>
      </c>
    </row>
    <row r="271" s="2" customFormat="1">
      <c r="A271" s="40"/>
      <c r="B271" s="41"/>
      <c r="C271" s="42"/>
      <c r="D271" s="228" t="s">
        <v>198</v>
      </c>
      <c r="E271" s="42"/>
      <c r="F271" s="229" t="s">
        <v>1024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198</v>
      </c>
      <c r="AU271" s="19" t="s">
        <v>83</v>
      </c>
    </row>
    <row r="272" s="2" customFormat="1" ht="16.5" customHeight="1">
      <c r="A272" s="40"/>
      <c r="B272" s="41"/>
      <c r="C272" s="215" t="s">
        <v>586</v>
      </c>
      <c r="D272" s="215" t="s">
        <v>192</v>
      </c>
      <c r="E272" s="216" t="s">
        <v>1026</v>
      </c>
      <c r="F272" s="217" t="s">
        <v>1027</v>
      </c>
      <c r="G272" s="218" t="s">
        <v>296</v>
      </c>
      <c r="H272" s="219">
        <v>26</v>
      </c>
      <c r="I272" s="220"/>
      <c r="J272" s="221">
        <f>ROUND(I272*H272,2)</f>
        <v>0</v>
      </c>
      <c r="K272" s="217" t="s">
        <v>195</v>
      </c>
      <c r="L272" s="46"/>
      <c r="M272" s="222" t="s">
        <v>19</v>
      </c>
      <c r="N272" s="223" t="s">
        <v>45</v>
      </c>
      <c r="O272" s="86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196</v>
      </c>
      <c r="AT272" s="226" t="s">
        <v>192</v>
      </c>
      <c r="AU272" s="226" t="s">
        <v>83</v>
      </c>
      <c r="AY272" s="19" t="s">
        <v>190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81</v>
      </c>
      <c r="BK272" s="227">
        <f>ROUND(I272*H272,2)</f>
        <v>0</v>
      </c>
      <c r="BL272" s="19" t="s">
        <v>196</v>
      </c>
      <c r="BM272" s="226" t="s">
        <v>1028</v>
      </c>
    </row>
    <row r="273" s="2" customFormat="1">
      <c r="A273" s="40"/>
      <c r="B273" s="41"/>
      <c r="C273" s="42"/>
      <c r="D273" s="228" t="s">
        <v>198</v>
      </c>
      <c r="E273" s="42"/>
      <c r="F273" s="229" t="s">
        <v>1029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198</v>
      </c>
      <c r="AU273" s="19" t="s">
        <v>83</v>
      </c>
    </row>
    <row r="274" s="2" customFormat="1">
      <c r="A274" s="40"/>
      <c r="B274" s="41"/>
      <c r="C274" s="42"/>
      <c r="D274" s="233" t="s">
        <v>200</v>
      </c>
      <c r="E274" s="42"/>
      <c r="F274" s="234" t="s">
        <v>1030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200</v>
      </c>
      <c r="AU274" s="19" t="s">
        <v>83</v>
      </c>
    </row>
    <row r="275" s="2" customFormat="1" ht="16.5" customHeight="1">
      <c r="A275" s="40"/>
      <c r="B275" s="41"/>
      <c r="C275" s="267" t="s">
        <v>1031</v>
      </c>
      <c r="D275" s="267" t="s">
        <v>276</v>
      </c>
      <c r="E275" s="268" t="s">
        <v>1032</v>
      </c>
      <c r="F275" s="269" t="s">
        <v>1033</v>
      </c>
      <c r="G275" s="270" t="s">
        <v>296</v>
      </c>
      <c r="H275" s="271">
        <v>26</v>
      </c>
      <c r="I275" s="272"/>
      <c r="J275" s="273">
        <f>ROUND(I275*H275,2)</f>
        <v>0</v>
      </c>
      <c r="K275" s="269" t="s">
        <v>195</v>
      </c>
      <c r="L275" s="274"/>
      <c r="M275" s="275" t="s">
        <v>19</v>
      </c>
      <c r="N275" s="276" t="s">
        <v>45</v>
      </c>
      <c r="O275" s="86"/>
      <c r="P275" s="224">
        <f>O275*H275</f>
        <v>0</v>
      </c>
      <c r="Q275" s="224">
        <v>0.0035999999999999999</v>
      </c>
      <c r="R275" s="224">
        <f>Q275*H275</f>
        <v>0.093600000000000003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249</v>
      </c>
      <c r="AT275" s="226" t="s">
        <v>276</v>
      </c>
      <c r="AU275" s="226" t="s">
        <v>83</v>
      </c>
      <c r="AY275" s="19" t="s">
        <v>190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81</v>
      </c>
      <c r="BK275" s="227">
        <f>ROUND(I275*H275,2)</f>
        <v>0</v>
      </c>
      <c r="BL275" s="19" t="s">
        <v>196</v>
      </c>
      <c r="BM275" s="226" t="s">
        <v>1034</v>
      </c>
    </row>
    <row r="276" s="2" customFormat="1">
      <c r="A276" s="40"/>
      <c r="B276" s="41"/>
      <c r="C276" s="42"/>
      <c r="D276" s="228" t="s">
        <v>198</v>
      </c>
      <c r="E276" s="42"/>
      <c r="F276" s="229" t="s">
        <v>1033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198</v>
      </c>
      <c r="AU276" s="19" t="s">
        <v>83</v>
      </c>
    </row>
    <row r="277" s="2" customFormat="1" ht="16.5" customHeight="1">
      <c r="A277" s="40"/>
      <c r="B277" s="41"/>
      <c r="C277" s="215" t="s">
        <v>1035</v>
      </c>
      <c r="D277" s="215" t="s">
        <v>192</v>
      </c>
      <c r="E277" s="216" t="s">
        <v>1036</v>
      </c>
      <c r="F277" s="217" t="s">
        <v>1037</v>
      </c>
      <c r="G277" s="218" t="s">
        <v>296</v>
      </c>
      <c r="H277" s="219">
        <v>35</v>
      </c>
      <c r="I277" s="220"/>
      <c r="J277" s="221">
        <f>ROUND(I277*H277,2)</f>
        <v>0</v>
      </c>
      <c r="K277" s="217" t="s">
        <v>195</v>
      </c>
      <c r="L277" s="46"/>
      <c r="M277" s="222" t="s">
        <v>19</v>
      </c>
      <c r="N277" s="223" t="s">
        <v>45</v>
      </c>
      <c r="O277" s="86"/>
      <c r="P277" s="224">
        <f>O277*H277</f>
        <v>0</v>
      </c>
      <c r="Q277" s="224">
        <v>0.040000000000000001</v>
      </c>
      <c r="R277" s="224">
        <f>Q277*H277</f>
        <v>1.4000000000000001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196</v>
      </c>
      <c r="AT277" s="226" t="s">
        <v>192</v>
      </c>
      <c r="AU277" s="226" t="s">
        <v>83</v>
      </c>
      <c r="AY277" s="19" t="s">
        <v>190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81</v>
      </c>
      <c r="BK277" s="227">
        <f>ROUND(I277*H277,2)</f>
        <v>0</v>
      </c>
      <c r="BL277" s="19" t="s">
        <v>196</v>
      </c>
      <c r="BM277" s="226" t="s">
        <v>1038</v>
      </c>
    </row>
    <row r="278" s="2" customFormat="1">
      <c r="A278" s="40"/>
      <c r="B278" s="41"/>
      <c r="C278" s="42"/>
      <c r="D278" s="228" t="s">
        <v>198</v>
      </c>
      <c r="E278" s="42"/>
      <c r="F278" s="229" t="s">
        <v>1037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198</v>
      </c>
      <c r="AU278" s="19" t="s">
        <v>83</v>
      </c>
    </row>
    <row r="279" s="2" customFormat="1">
      <c r="A279" s="40"/>
      <c r="B279" s="41"/>
      <c r="C279" s="42"/>
      <c r="D279" s="233" t="s">
        <v>200</v>
      </c>
      <c r="E279" s="42"/>
      <c r="F279" s="234" t="s">
        <v>1039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200</v>
      </c>
      <c r="AU279" s="19" t="s">
        <v>83</v>
      </c>
    </row>
    <row r="280" s="2" customFormat="1" ht="16.5" customHeight="1">
      <c r="A280" s="40"/>
      <c r="B280" s="41"/>
      <c r="C280" s="267" t="s">
        <v>1040</v>
      </c>
      <c r="D280" s="267" t="s">
        <v>276</v>
      </c>
      <c r="E280" s="268" t="s">
        <v>1041</v>
      </c>
      <c r="F280" s="269" t="s">
        <v>1042</v>
      </c>
      <c r="G280" s="270" t="s">
        <v>296</v>
      </c>
      <c r="H280" s="271">
        <v>35</v>
      </c>
      <c r="I280" s="272"/>
      <c r="J280" s="273">
        <f>ROUND(I280*H280,2)</f>
        <v>0</v>
      </c>
      <c r="K280" s="269" t="s">
        <v>195</v>
      </c>
      <c r="L280" s="274"/>
      <c r="M280" s="275" t="s">
        <v>19</v>
      </c>
      <c r="N280" s="276" t="s">
        <v>45</v>
      </c>
      <c r="O280" s="86"/>
      <c r="P280" s="224">
        <f>O280*H280</f>
        <v>0</v>
      </c>
      <c r="Q280" s="224">
        <v>0.013299999999999999</v>
      </c>
      <c r="R280" s="224">
        <f>Q280*H280</f>
        <v>0.46549999999999997</v>
      </c>
      <c r="S280" s="224">
        <v>0</v>
      </c>
      <c r="T280" s="22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6" t="s">
        <v>249</v>
      </c>
      <c r="AT280" s="226" t="s">
        <v>276</v>
      </c>
      <c r="AU280" s="226" t="s">
        <v>83</v>
      </c>
      <c r="AY280" s="19" t="s">
        <v>190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81</v>
      </c>
      <c r="BK280" s="227">
        <f>ROUND(I280*H280,2)</f>
        <v>0</v>
      </c>
      <c r="BL280" s="19" t="s">
        <v>196</v>
      </c>
      <c r="BM280" s="226" t="s">
        <v>1043</v>
      </c>
    </row>
    <row r="281" s="2" customFormat="1">
      <c r="A281" s="40"/>
      <c r="B281" s="41"/>
      <c r="C281" s="42"/>
      <c r="D281" s="228" t="s">
        <v>198</v>
      </c>
      <c r="E281" s="42"/>
      <c r="F281" s="229" t="s">
        <v>1042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198</v>
      </c>
      <c r="AU281" s="19" t="s">
        <v>83</v>
      </c>
    </row>
    <row r="282" s="2" customFormat="1" ht="16.5" customHeight="1">
      <c r="A282" s="40"/>
      <c r="B282" s="41"/>
      <c r="C282" s="215" t="s">
        <v>1044</v>
      </c>
      <c r="D282" s="215" t="s">
        <v>192</v>
      </c>
      <c r="E282" s="216" t="s">
        <v>1045</v>
      </c>
      <c r="F282" s="217" t="s">
        <v>1046</v>
      </c>
      <c r="G282" s="218" t="s">
        <v>296</v>
      </c>
      <c r="H282" s="219">
        <v>3</v>
      </c>
      <c r="I282" s="220"/>
      <c r="J282" s="221">
        <f>ROUND(I282*H282,2)</f>
        <v>0</v>
      </c>
      <c r="K282" s="217" t="s">
        <v>195</v>
      </c>
      <c r="L282" s="46"/>
      <c r="M282" s="222" t="s">
        <v>19</v>
      </c>
      <c r="N282" s="223" t="s">
        <v>45</v>
      </c>
      <c r="O282" s="86"/>
      <c r="P282" s="224">
        <f>O282*H282</f>
        <v>0</v>
      </c>
      <c r="Q282" s="224">
        <v>0.050000000000000003</v>
      </c>
      <c r="R282" s="224">
        <f>Q282*H282</f>
        <v>0.15000000000000002</v>
      </c>
      <c r="S282" s="224">
        <v>0</v>
      </c>
      <c r="T282" s="225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6" t="s">
        <v>196</v>
      </c>
      <c r="AT282" s="226" t="s">
        <v>192</v>
      </c>
      <c r="AU282" s="226" t="s">
        <v>83</v>
      </c>
      <c r="AY282" s="19" t="s">
        <v>190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9" t="s">
        <v>81</v>
      </c>
      <c r="BK282" s="227">
        <f>ROUND(I282*H282,2)</f>
        <v>0</v>
      </c>
      <c r="BL282" s="19" t="s">
        <v>196</v>
      </c>
      <c r="BM282" s="226" t="s">
        <v>1047</v>
      </c>
    </row>
    <row r="283" s="2" customFormat="1">
      <c r="A283" s="40"/>
      <c r="B283" s="41"/>
      <c r="C283" s="42"/>
      <c r="D283" s="228" t="s">
        <v>198</v>
      </c>
      <c r="E283" s="42"/>
      <c r="F283" s="229" t="s">
        <v>1046</v>
      </c>
      <c r="G283" s="42"/>
      <c r="H283" s="42"/>
      <c r="I283" s="230"/>
      <c r="J283" s="42"/>
      <c r="K283" s="42"/>
      <c r="L283" s="46"/>
      <c r="M283" s="231"/>
      <c r="N283" s="232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198</v>
      </c>
      <c r="AU283" s="19" t="s">
        <v>83</v>
      </c>
    </row>
    <row r="284" s="2" customFormat="1">
      <c r="A284" s="40"/>
      <c r="B284" s="41"/>
      <c r="C284" s="42"/>
      <c r="D284" s="233" t="s">
        <v>200</v>
      </c>
      <c r="E284" s="42"/>
      <c r="F284" s="234" t="s">
        <v>1048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200</v>
      </c>
      <c r="AU284" s="19" t="s">
        <v>83</v>
      </c>
    </row>
    <row r="285" s="2" customFormat="1" ht="16.5" customHeight="1">
      <c r="A285" s="40"/>
      <c r="B285" s="41"/>
      <c r="C285" s="267" t="s">
        <v>1049</v>
      </c>
      <c r="D285" s="267" t="s">
        <v>276</v>
      </c>
      <c r="E285" s="268" t="s">
        <v>1050</v>
      </c>
      <c r="F285" s="269" t="s">
        <v>1051</v>
      </c>
      <c r="G285" s="270" t="s">
        <v>296</v>
      </c>
      <c r="H285" s="271">
        <v>3</v>
      </c>
      <c r="I285" s="272"/>
      <c r="J285" s="273">
        <f>ROUND(I285*H285,2)</f>
        <v>0</v>
      </c>
      <c r="K285" s="269" t="s">
        <v>195</v>
      </c>
      <c r="L285" s="274"/>
      <c r="M285" s="275" t="s">
        <v>19</v>
      </c>
      <c r="N285" s="276" t="s">
        <v>45</v>
      </c>
      <c r="O285" s="86"/>
      <c r="P285" s="224">
        <f>O285*H285</f>
        <v>0</v>
      </c>
      <c r="Q285" s="224">
        <v>0.029499999999999998</v>
      </c>
      <c r="R285" s="224">
        <f>Q285*H285</f>
        <v>0.088499999999999995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249</v>
      </c>
      <c r="AT285" s="226" t="s">
        <v>276</v>
      </c>
      <c r="AU285" s="226" t="s">
        <v>83</v>
      </c>
      <c r="AY285" s="19" t="s">
        <v>190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81</v>
      </c>
      <c r="BK285" s="227">
        <f>ROUND(I285*H285,2)</f>
        <v>0</v>
      </c>
      <c r="BL285" s="19" t="s">
        <v>196</v>
      </c>
      <c r="BM285" s="226" t="s">
        <v>1052</v>
      </c>
    </row>
    <row r="286" s="2" customFormat="1">
      <c r="A286" s="40"/>
      <c r="B286" s="41"/>
      <c r="C286" s="42"/>
      <c r="D286" s="228" t="s">
        <v>198</v>
      </c>
      <c r="E286" s="42"/>
      <c r="F286" s="229" t="s">
        <v>1051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198</v>
      </c>
      <c r="AU286" s="19" t="s">
        <v>83</v>
      </c>
    </row>
    <row r="287" s="2" customFormat="1" ht="16.5" customHeight="1">
      <c r="A287" s="40"/>
      <c r="B287" s="41"/>
      <c r="C287" s="215" t="s">
        <v>1053</v>
      </c>
      <c r="D287" s="215" t="s">
        <v>192</v>
      </c>
      <c r="E287" s="216" t="s">
        <v>1054</v>
      </c>
      <c r="F287" s="217" t="s">
        <v>1055</v>
      </c>
      <c r="G287" s="218" t="s">
        <v>110</v>
      </c>
      <c r="H287" s="219">
        <v>546</v>
      </c>
      <c r="I287" s="220"/>
      <c r="J287" s="221">
        <f>ROUND(I287*H287,2)</f>
        <v>0</v>
      </c>
      <c r="K287" s="217" t="s">
        <v>195</v>
      </c>
      <c r="L287" s="46"/>
      <c r="M287" s="222" t="s">
        <v>19</v>
      </c>
      <c r="N287" s="223" t="s">
        <v>45</v>
      </c>
      <c r="O287" s="86"/>
      <c r="P287" s="224">
        <f>O287*H287</f>
        <v>0</v>
      </c>
      <c r="Q287" s="224">
        <v>0.00019000000000000001</v>
      </c>
      <c r="R287" s="224">
        <f>Q287*H287</f>
        <v>0.10374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196</v>
      </c>
      <c r="AT287" s="226" t="s">
        <v>192</v>
      </c>
      <c r="AU287" s="226" t="s">
        <v>83</v>
      </c>
      <c r="AY287" s="19" t="s">
        <v>190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81</v>
      </c>
      <c r="BK287" s="227">
        <f>ROUND(I287*H287,2)</f>
        <v>0</v>
      </c>
      <c r="BL287" s="19" t="s">
        <v>196</v>
      </c>
      <c r="BM287" s="226" t="s">
        <v>1056</v>
      </c>
    </row>
    <row r="288" s="2" customFormat="1">
      <c r="A288" s="40"/>
      <c r="B288" s="41"/>
      <c r="C288" s="42"/>
      <c r="D288" s="228" t="s">
        <v>198</v>
      </c>
      <c r="E288" s="42"/>
      <c r="F288" s="229" t="s">
        <v>1057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198</v>
      </c>
      <c r="AU288" s="19" t="s">
        <v>83</v>
      </c>
    </row>
    <row r="289" s="2" customFormat="1">
      <c r="A289" s="40"/>
      <c r="B289" s="41"/>
      <c r="C289" s="42"/>
      <c r="D289" s="233" t="s">
        <v>200</v>
      </c>
      <c r="E289" s="42"/>
      <c r="F289" s="234" t="s">
        <v>1058</v>
      </c>
      <c r="G289" s="42"/>
      <c r="H289" s="42"/>
      <c r="I289" s="230"/>
      <c r="J289" s="42"/>
      <c r="K289" s="42"/>
      <c r="L289" s="46"/>
      <c r="M289" s="231"/>
      <c r="N289" s="23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200</v>
      </c>
      <c r="AU289" s="19" t="s">
        <v>83</v>
      </c>
    </row>
    <row r="290" s="2" customFormat="1" ht="16.5" customHeight="1">
      <c r="A290" s="40"/>
      <c r="B290" s="41"/>
      <c r="C290" s="215" t="s">
        <v>1059</v>
      </c>
      <c r="D290" s="215" t="s">
        <v>192</v>
      </c>
      <c r="E290" s="216" t="s">
        <v>1060</v>
      </c>
      <c r="F290" s="217" t="s">
        <v>1061</v>
      </c>
      <c r="G290" s="218" t="s">
        <v>110</v>
      </c>
      <c r="H290" s="219">
        <v>724</v>
      </c>
      <c r="I290" s="220"/>
      <c r="J290" s="221">
        <f>ROUND(I290*H290,2)</f>
        <v>0</v>
      </c>
      <c r="K290" s="217" t="s">
        <v>195</v>
      </c>
      <c r="L290" s="46"/>
      <c r="M290" s="222" t="s">
        <v>19</v>
      </c>
      <c r="N290" s="223" t="s">
        <v>45</v>
      </c>
      <c r="O290" s="86"/>
      <c r="P290" s="224">
        <f>O290*H290</f>
        <v>0</v>
      </c>
      <c r="Q290" s="224">
        <v>9.0000000000000006E-05</v>
      </c>
      <c r="R290" s="224">
        <f>Q290*H290</f>
        <v>0.06516000000000001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196</v>
      </c>
      <c r="AT290" s="226" t="s">
        <v>192</v>
      </c>
      <c r="AU290" s="226" t="s">
        <v>83</v>
      </c>
      <c r="AY290" s="19" t="s">
        <v>190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81</v>
      </c>
      <c r="BK290" s="227">
        <f>ROUND(I290*H290,2)</f>
        <v>0</v>
      </c>
      <c r="BL290" s="19" t="s">
        <v>196</v>
      </c>
      <c r="BM290" s="226" t="s">
        <v>1062</v>
      </c>
    </row>
    <row r="291" s="2" customFormat="1">
      <c r="A291" s="40"/>
      <c r="B291" s="41"/>
      <c r="C291" s="42"/>
      <c r="D291" s="228" t="s">
        <v>198</v>
      </c>
      <c r="E291" s="42"/>
      <c r="F291" s="229" t="s">
        <v>1063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198</v>
      </c>
      <c r="AU291" s="19" t="s">
        <v>83</v>
      </c>
    </row>
    <row r="292" s="2" customFormat="1">
      <c r="A292" s="40"/>
      <c r="B292" s="41"/>
      <c r="C292" s="42"/>
      <c r="D292" s="233" t="s">
        <v>200</v>
      </c>
      <c r="E292" s="42"/>
      <c r="F292" s="234" t="s">
        <v>1064</v>
      </c>
      <c r="G292" s="42"/>
      <c r="H292" s="42"/>
      <c r="I292" s="230"/>
      <c r="J292" s="42"/>
      <c r="K292" s="42"/>
      <c r="L292" s="46"/>
      <c r="M292" s="231"/>
      <c r="N292" s="232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200</v>
      </c>
      <c r="AU292" s="19" t="s">
        <v>83</v>
      </c>
    </row>
    <row r="293" s="12" customFormat="1" ht="22.8" customHeight="1">
      <c r="A293" s="12"/>
      <c r="B293" s="199"/>
      <c r="C293" s="200"/>
      <c r="D293" s="201" t="s">
        <v>73</v>
      </c>
      <c r="E293" s="213" t="s">
        <v>560</v>
      </c>
      <c r="F293" s="213" t="s">
        <v>561</v>
      </c>
      <c r="G293" s="200"/>
      <c r="H293" s="200"/>
      <c r="I293" s="203"/>
      <c r="J293" s="214">
        <f>BK293</f>
        <v>0</v>
      </c>
      <c r="K293" s="200"/>
      <c r="L293" s="205"/>
      <c r="M293" s="206"/>
      <c r="N293" s="207"/>
      <c r="O293" s="207"/>
      <c r="P293" s="208">
        <f>SUM(P294:P303)</f>
        <v>0</v>
      </c>
      <c r="Q293" s="207"/>
      <c r="R293" s="208">
        <f>SUM(R294:R303)</f>
        <v>0</v>
      </c>
      <c r="S293" s="207"/>
      <c r="T293" s="209">
        <f>SUM(T294:T303)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81</v>
      </c>
      <c r="AT293" s="211" t="s">
        <v>73</v>
      </c>
      <c r="AU293" s="211" t="s">
        <v>81</v>
      </c>
      <c r="AY293" s="210" t="s">
        <v>190</v>
      </c>
      <c r="BK293" s="212">
        <f>SUM(BK294:BK303)</f>
        <v>0</v>
      </c>
    </row>
    <row r="294" s="2" customFormat="1" ht="16.5" customHeight="1">
      <c r="A294" s="40"/>
      <c r="B294" s="41"/>
      <c r="C294" s="215" t="s">
        <v>1065</v>
      </c>
      <c r="D294" s="215" t="s">
        <v>192</v>
      </c>
      <c r="E294" s="216" t="s">
        <v>1066</v>
      </c>
      <c r="F294" s="217" t="s">
        <v>1067</v>
      </c>
      <c r="G294" s="218" t="s">
        <v>279</v>
      </c>
      <c r="H294" s="219">
        <v>1.625</v>
      </c>
      <c r="I294" s="220"/>
      <c r="J294" s="221">
        <f>ROUND(I294*H294,2)</f>
        <v>0</v>
      </c>
      <c r="K294" s="217" t="s">
        <v>195</v>
      </c>
      <c r="L294" s="46"/>
      <c r="M294" s="222" t="s">
        <v>19</v>
      </c>
      <c r="N294" s="223" t="s">
        <v>45</v>
      </c>
      <c r="O294" s="86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6" t="s">
        <v>196</v>
      </c>
      <c r="AT294" s="226" t="s">
        <v>192</v>
      </c>
      <c r="AU294" s="226" t="s">
        <v>83</v>
      </c>
      <c r="AY294" s="19" t="s">
        <v>190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9" t="s">
        <v>81</v>
      </c>
      <c r="BK294" s="227">
        <f>ROUND(I294*H294,2)</f>
        <v>0</v>
      </c>
      <c r="BL294" s="19" t="s">
        <v>196</v>
      </c>
      <c r="BM294" s="226" t="s">
        <v>1068</v>
      </c>
    </row>
    <row r="295" s="2" customFormat="1">
      <c r="A295" s="40"/>
      <c r="B295" s="41"/>
      <c r="C295" s="42"/>
      <c r="D295" s="228" t="s">
        <v>198</v>
      </c>
      <c r="E295" s="42"/>
      <c r="F295" s="229" t="s">
        <v>1069</v>
      </c>
      <c r="G295" s="42"/>
      <c r="H295" s="42"/>
      <c r="I295" s="230"/>
      <c r="J295" s="42"/>
      <c r="K295" s="42"/>
      <c r="L295" s="46"/>
      <c r="M295" s="231"/>
      <c r="N295" s="232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198</v>
      </c>
      <c r="AU295" s="19" t="s">
        <v>83</v>
      </c>
    </row>
    <row r="296" s="2" customFormat="1">
      <c r="A296" s="40"/>
      <c r="B296" s="41"/>
      <c r="C296" s="42"/>
      <c r="D296" s="233" t="s">
        <v>200</v>
      </c>
      <c r="E296" s="42"/>
      <c r="F296" s="234" t="s">
        <v>1070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200</v>
      </c>
      <c r="AU296" s="19" t="s">
        <v>83</v>
      </c>
    </row>
    <row r="297" s="2" customFormat="1" ht="16.5" customHeight="1">
      <c r="A297" s="40"/>
      <c r="B297" s="41"/>
      <c r="C297" s="215" t="s">
        <v>1071</v>
      </c>
      <c r="D297" s="215" t="s">
        <v>192</v>
      </c>
      <c r="E297" s="216" t="s">
        <v>1072</v>
      </c>
      <c r="F297" s="217" t="s">
        <v>1073</v>
      </c>
      <c r="G297" s="218" t="s">
        <v>279</v>
      </c>
      <c r="H297" s="219">
        <v>16.25</v>
      </c>
      <c r="I297" s="220"/>
      <c r="J297" s="221">
        <f>ROUND(I297*H297,2)</f>
        <v>0</v>
      </c>
      <c r="K297" s="217" t="s">
        <v>195</v>
      </c>
      <c r="L297" s="46"/>
      <c r="M297" s="222" t="s">
        <v>19</v>
      </c>
      <c r="N297" s="223" t="s">
        <v>45</v>
      </c>
      <c r="O297" s="86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6" t="s">
        <v>196</v>
      </c>
      <c r="AT297" s="226" t="s">
        <v>192</v>
      </c>
      <c r="AU297" s="226" t="s">
        <v>83</v>
      </c>
      <c r="AY297" s="19" t="s">
        <v>190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9" t="s">
        <v>81</v>
      </c>
      <c r="BK297" s="227">
        <f>ROUND(I297*H297,2)</f>
        <v>0</v>
      </c>
      <c r="BL297" s="19" t="s">
        <v>196</v>
      </c>
      <c r="BM297" s="226" t="s">
        <v>1074</v>
      </c>
    </row>
    <row r="298" s="2" customFormat="1">
      <c r="A298" s="40"/>
      <c r="B298" s="41"/>
      <c r="C298" s="42"/>
      <c r="D298" s="228" t="s">
        <v>198</v>
      </c>
      <c r="E298" s="42"/>
      <c r="F298" s="229" t="s">
        <v>1075</v>
      </c>
      <c r="G298" s="42"/>
      <c r="H298" s="42"/>
      <c r="I298" s="230"/>
      <c r="J298" s="42"/>
      <c r="K298" s="42"/>
      <c r="L298" s="46"/>
      <c r="M298" s="231"/>
      <c r="N298" s="23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198</v>
      </c>
      <c r="AU298" s="19" t="s">
        <v>83</v>
      </c>
    </row>
    <row r="299" s="2" customFormat="1">
      <c r="A299" s="40"/>
      <c r="B299" s="41"/>
      <c r="C299" s="42"/>
      <c r="D299" s="233" t="s">
        <v>200</v>
      </c>
      <c r="E299" s="42"/>
      <c r="F299" s="234" t="s">
        <v>1076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200</v>
      </c>
      <c r="AU299" s="19" t="s">
        <v>83</v>
      </c>
    </row>
    <row r="300" s="13" customFormat="1">
      <c r="A300" s="13"/>
      <c r="B300" s="235"/>
      <c r="C300" s="236"/>
      <c r="D300" s="228" t="s">
        <v>202</v>
      </c>
      <c r="E300" s="236"/>
      <c r="F300" s="238" t="s">
        <v>1077</v>
      </c>
      <c r="G300" s="236"/>
      <c r="H300" s="239">
        <v>16.25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202</v>
      </c>
      <c r="AU300" s="245" t="s">
        <v>83</v>
      </c>
      <c r="AV300" s="13" t="s">
        <v>83</v>
      </c>
      <c r="AW300" s="13" t="s">
        <v>4</v>
      </c>
      <c r="AX300" s="13" t="s">
        <v>81</v>
      </c>
      <c r="AY300" s="245" t="s">
        <v>190</v>
      </c>
    </row>
    <row r="301" s="2" customFormat="1" ht="21.75" customHeight="1">
      <c r="A301" s="40"/>
      <c r="B301" s="41"/>
      <c r="C301" s="215" t="s">
        <v>1078</v>
      </c>
      <c r="D301" s="215" t="s">
        <v>192</v>
      </c>
      <c r="E301" s="216" t="s">
        <v>1079</v>
      </c>
      <c r="F301" s="217" t="s">
        <v>1080</v>
      </c>
      <c r="G301" s="218" t="s">
        <v>279</v>
      </c>
      <c r="H301" s="219">
        <v>1.625</v>
      </c>
      <c r="I301" s="220"/>
      <c r="J301" s="221">
        <f>ROUND(I301*H301,2)</f>
        <v>0</v>
      </c>
      <c r="K301" s="217" t="s">
        <v>195</v>
      </c>
      <c r="L301" s="46"/>
      <c r="M301" s="222" t="s">
        <v>19</v>
      </c>
      <c r="N301" s="223" t="s">
        <v>45</v>
      </c>
      <c r="O301" s="86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196</v>
      </c>
      <c r="AT301" s="226" t="s">
        <v>192</v>
      </c>
      <c r="AU301" s="226" t="s">
        <v>83</v>
      </c>
      <c r="AY301" s="19" t="s">
        <v>190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9" t="s">
        <v>81</v>
      </c>
      <c r="BK301" s="227">
        <f>ROUND(I301*H301,2)</f>
        <v>0</v>
      </c>
      <c r="BL301" s="19" t="s">
        <v>196</v>
      </c>
      <c r="BM301" s="226" t="s">
        <v>1081</v>
      </c>
    </row>
    <row r="302" s="2" customFormat="1">
      <c r="A302" s="40"/>
      <c r="B302" s="41"/>
      <c r="C302" s="42"/>
      <c r="D302" s="228" t="s">
        <v>198</v>
      </c>
      <c r="E302" s="42"/>
      <c r="F302" s="229" t="s">
        <v>1082</v>
      </c>
      <c r="G302" s="42"/>
      <c r="H302" s="42"/>
      <c r="I302" s="230"/>
      <c r="J302" s="42"/>
      <c r="K302" s="42"/>
      <c r="L302" s="46"/>
      <c r="M302" s="231"/>
      <c r="N302" s="232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198</v>
      </c>
      <c r="AU302" s="19" t="s">
        <v>83</v>
      </c>
    </row>
    <row r="303" s="2" customFormat="1">
      <c r="A303" s="40"/>
      <c r="B303" s="41"/>
      <c r="C303" s="42"/>
      <c r="D303" s="233" t="s">
        <v>200</v>
      </c>
      <c r="E303" s="42"/>
      <c r="F303" s="234" t="s">
        <v>1083</v>
      </c>
      <c r="G303" s="42"/>
      <c r="H303" s="42"/>
      <c r="I303" s="230"/>
      <c r="J303" s="42"/>
      <c r="K303" s="42"/>
      <c r="L303" s="46"/>
      <c r="M303" s="231"/>
      <c r="N303" s="23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200</v>
      </c>
      <c r="AU303" s="19" t="s">
        <v>83</v>
      </c>
    </row>
    <row r="304" s="12" customFormat="1" ht="22.8" customHeight="1">
      <c r="A304" s="12"/>
      <c r="B304" s="199"/>
      <c r="C304" s="200"/>
      <c r="D304" s="201" t="s">
        <v>73</v>
      </c>
      <c r="E304" s="213" t="s">
        <v>578</v>
      </c>
      <c r="F304" s="213" t="s">
        <v>579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SUM(P305:P310)</f>
        <v>0</v>
      </c>
      <c r="Q304" s="207"/>
      <c r="R304" s="208">
        <f>SUM(R305:R310)</f>
        <v>0</v>
      </c>
      <c r="S304" s="207"/>
      <c r="T304" s="209">
        <f>SUM(T305:T310)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81</v>
      </c>
      <c r="AT304" s="211" t="s">
        <v>73</v>
      </c>
      <c r="AU304" s="211" t="s">
        <v>81</v>
      </c>
      <c r="AY304" s="210" t="s">
        <v>190</v>
      </c>
      <c r="BK304" s="212">
        <f>SUM(BK305:BK310)</f>
        <v>0</v>
      </c>
    </row>
    <row r="305" s="2" customFormat="1" ht="16.5" customHeight="1">
      <c r="A305" s="40"/>
      <c r="B305" s="41"/>
      <c r="C305" s="215" t="s">
        <v>754</v>
      </c>
      <c r="D305" s="215" t="s">
        <v>192</v>
      </c>
      <c r="E305" s="216" t="s">
        <v>1084</v>
      </c>
      <c r="F305" s="217" t="s">
        <v>1085</v>
      </c>
      <c r="G305" s="218" t="s">
        <v>279</v>
      </c>
      <c r="H305" s="219">
        <v>4.9130000000000003</v>
      </c>
      <c r="I305" s="220"/>
      <c r="J305" s="221">
        <f>ROUND(I305*H305,2)</f>
        <v>0</v>
      </c>
      <c r="K305" s="217" t="s">
        <v>195</v>
      </c>
      <c r="L305" s="46"/>
      <c r="M305" s="222" t="s">
        <v>19</v>
      </c>
      <c r="N305" s="223" t="s">
        <v>45</v>
      </c>
      <c r="O305" s="86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6" t="s">
        <v>196</v>
      </c>
      <c r="AT305" s="226" t="s">
        <v>192</v>
      </c>
      <c r="AU305" s="226" t="s">
        <v>83</v>
      </c>
      <c r="AY305" s="19" t="s">
        <v>190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81</v>
      </c>
      <c r="BK305" s="227">
        <f>ROUND(I305*H305,2)</f>
        <v>0</v>
      </c>
      <c r="BL305" s="19" t="s">
        <v>196</v>
      </c>
      <c r="BM305" s="226" t="s">
        <v>1086</v>
      </c>
    </row>
    <row r="306" s="2" customFormat="1">
      <c r="A306" s="40"/>
      <c r="B306" s="41"/>
      <c r="C306" s="42"/>
      <c r="D306" s="228" t="s">
        <v>198</v>
      </c>
      <c r="E306" s="42"/>
      <c r="F306" s="229" t="s">
        <v>1087</v>
      </c>
      <c r="G306" s="42"/>
      <c r="H306" s="42"/>
      <c r="I306" s="230"/>
      <c r="J306" s="42"/>
      <c r="K306" s="42"/>
      <c r="L306" s="46"/>
      <c r="M306" s="231"/>
      <c r="N306" s="23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198</v>
      </c>
      <c r="AU306" s="19" t="s">
        <v>83</v>
      </c>
    </row>
    <row r="307" s="2" customFormat="1">
      <c r="A307" s="40"/>
      <c r="B307" s="41"/>
      <c r="C307" s="42"/>
      <c r="D307" s="233" t="s">
        <v>200</v>
      </c>
      <c r="E307" s="42"/>
      <c r="F307" s="234" t="s">
        <v>1088</v>
      </c>
      <c r="G307" s="42"/>
      <c r="H307" s="42"/>
      <c r="I307" s="230"/>
      <c r="J307" s="42"/>
      <c r="K307" s="42"/>
      <c r="L307" s="46"/>
      <c r="M307" s="231"/>
      <c r="N307" s="23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200</v>
      </c>
      <c r="AU307" s="19" t="s">
        <v>83</v>
      </c>
    </row>
    <row r="308" s="2" customFormat="1" ht="21.75" customHeight="1">
      <c r="A308" s="40"/>
      <c r="B308" s="41"/>
      <c r="C308" s="215" t="s">
        <v>1089</v>
      </c>
      <c r="D308" s="215" t="s">
        <v>192</v>
      </c>
      <c r="E308" s="216" t="s">
        <v>1090</v>
      </c>
      <c r="F308" s="217" t="s">
        <v>1091</v>
      </c>
      <c r="G308" s="218" t="s">
        <v>279</v>
      </c>
      <c r="H308" s="219">
        <v>4.9130000000000003</v>
      </c>
      <c r="I308" s="220"/>
      <c r="J308" s="221">
        <f>ROUND(I308*H308,2)</f>
        <v>0</v>
      </c>
      <c r="K308" s="217" t="s">
        <v>195</v>
      </c>
      <c r="L308" s="46"/>
      <c r="M308" s="222" t="s">
        <v>19</v>
      </c>
      <c r="N308" s="223" t="s">
        <v>45</v>
      </c>
      <c r="O308" s="86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6" t="s">
        <v>196</v>
      </c>
      <c r="AT308" s="226" t="s">
        <v>192</v>
      </c>
      <c r="AU308" s="226" t="s">
        <v>83</v>
      </c>
      <c r="AY308" s="19" t="s">
        <v>190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81</v>
      </c>
      <c r="BK308" s="227">
        <f>ROUND(I308*H308,2)</f>
        <v>0</v>
      </c>
      <c r="BL308" s="19" t="s">
        <v>196</v>
      </c>
      <c r="BM308" s="226" t="s">
        <v>1092</v>
      </c>
    </row>
    <row r="309" s="2" customFormat="1">
      <c r="A309" s="40"/>
      <c r="B309" s="41"/>
      <c r="C309" s="42"/>
      <c r="D309" s="228" t="s">
        <v>198</v>
      </c>
      <c r="E309" s="42"/>
      <c r="F309" s="229" t="s">
        <v>1093</v>
      </c>
      <c r="G309" s="42"/>
      <c r="H309" s="42"/>
      <c r="I309" s="230"/>
      <c r="J309" s="42"/>
      <c r="K309" s="42"/>
      <c r="L309" s="46"/>
      <c r="M309" s="231"/>
      <c r="N309" s="232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198</v>
      </c>
      <c r="AU309" s="19" t="s">
        <v>83</v>
      </c>
    </row>
    <row r="310" s="2" customFormat="1">
      <c r="A310" s="40"/>
      <c r="B310" s="41"/>
      <c r="C310" s="42"/>
      <c r="D310" s="233" t="s">
        <v>200</v>
      </c>
      <c r="E310" s="42"/>
      <c r="F310" s="234" t="s">
        <v>1094</v>
      </c>
      <c r="G310" s="42"/>
      <c r="H310" s="42"/>
      <c r="I310" s="230"/>
      <c r="J310" s="42"/>
      <c r="K310" s="42"/>
      <c r="L310" s="46"/>
      <c r="M310" s="231"/>
      <c r="N310" s="232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200</v>
      </c>
      <c r="AU310" s="19" t="s">
        <v>83</v>
      </c>
    </row>
    <row r="311" s="12" customFormat="1" ht="25.92" customHeight="1">
      <c r="A311" s="12"/>
      <c r="B311" s="199"/>
      <c r="C311" s="200"/>
      <c r="D311" s="201" t="s">
        <v>73</v>
      </c>
      <c r="E311" s="202" t="s">
        <v>1095</v>
      </c>
      <c r="F311" s="202" t="s">
        <v>1096</v>
      </c>
      <c r="G311" s="200"/>
      <c r="H311" s="200"/>
      <c r="I311" s="203"/>
      <c r="J311" s="204">
        <f>BK311</f>
        <v>0</v>
      </c>
      <c r="K311" s="200"/>
      <c r="L311" s="205"/>
      <c r="M311" s="206"/>
      <c r="N311" s="207"/>
      <c r="O311" s="207"/>
      <c r="P311" s="208">
        <f>P312+P322+P328</f>
        <v>0</v>
      </c>
      <c r="Q311" s="207"/>
      <c r="R311" s="208">
        <f>R312+R322+R328</f>
        <v>0</v>
      </c>
      <c r="S311" s="207"/>
      <c r="T311" s="209">
        <f>T312+T322+T328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0" t="s">
        <v>224</v>
      </c>
      <c r="AT311" s="211" t="s">
        <v>73</v>
      </c>
      <c r="AU311" s="211" t="s">
        <v>74</v>
      </c>
      <c r="AY311" s="210" t="s">
        <v>190</v>
      </c>
      <c r="BK311" s="212">
        <f>BK312+BK322+BK328</f>
        <v>0</v>
      </c>
    </row>
    <row r="312" s="12" customFormat="1" ht="22.8" customHeight="1">
      <c r="A312" s="12"/>
      <c r="B312" s="199"/>
      <c r="C312" s="200"/>
      <c r="D312" s="201" t="s">
        <v>73</v>
      </c>
      <c r="E312" s="213" t="s">
        <v>1097</v>
      </c>
      <c r="F312" s="213" t="s">
        <v>1098</v>
      </c>
      <c r="G312" s="200"/>
      <c r="H312" s="200"/>
      <c r="I312" s="203"/>
      <c r="J312" s="214">
        <f>BK312</f>
        <v>0</v>
      </c>
      <c r="K312" s="200"/>
      <c r="L312" s="205"/>
      <c r="M312" s="206"/>
      <c r="N312" s="207"/>
      <c r="O312" s="207"/>
      <c r="P312" s="208">
        <f>SUM(P313:P321)</f>
        <v>0</v>
      </c>
      <c r="Q312" s="207"/>
      <c r="R312" s="208">
        <f>SUM(R313:R321)</f>
        <v>0</v>
      </c>
      <c r="S312" s="207"/>
      <c r="T312" s="209">
        <f>SUM(T313:T321)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0" t="s">
        <v>224</v>
      </c>
      <c r="AT312" s="211" t="s">
        <v>73</v>
      </c>
      <c r="AU312" s="211" t="s">
        <v>81</v>
      </c>
      <c r="AY312" s="210" t="s">
        <v>190</v>
      </c>
      <c r="BK312" s="212">
        <f>SUM(BK313:BK321)</f>
        <v>0</v>
      </c>
    </row>
    <row r="313" s="2" customFormat="1" ht="16.5" customHeight="1">
      <c r="A313" s="40"/>
      <c r="B313" s="41"/>
      <c r="C313" s="215" t="s">
        <v>1099</v>
      </c>
      <c r="D313" s="215" t="s">
        <v>192</v>
      </c>
      <c r="E313" s="216" t="s">
        <v>1100</v>
      </c>
      <c r="F313" s="217" t="s">
        <v>1101</v>
      </c>
      <c r="G313" s="218" t="s">
        <v>301</v>
      </c>
      <c r="H313" s="219">
        <v>1</v>
      </c>
      <c r="I313" s="220"/>
      <c r="J313" s="221">
        <f>ROUND(I313*H313,2)</f>
        <v>0</v>
      </c>
      <c r="K313" s="217" t="s">
        <v>195</v>
      </c>
      <c r="L313" s="46"/>
      <c r="M313" s="222" t="s">
        <v>19</v>
      </c>
      <c r="N313" s="223" t="s">
        <v>45</v>
      </c>
      <c r="O313" s="86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6" t="s">
        <v>1102</v>
      </c>
      <c r="AT313" s="226" t="s">
        <v>192</v>
      </c>
      <c r="AU313" s="226" t="s">
        <v>83</v>
      </c>
      <c r="AY313" s="19" t="s">
        <v>190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81</v>
      </c>
      <c r="BK313" s="227">
        <f>ROUND(I313*H313,2)</f>
        <v>0</v>
      </c>
      <c r="BL313" s="19" t="s">
        <v>1102</v>
      </c>
      <c r="BM313" s="226" t="s">
        <v>1103</v>
      </c>
    </row>
    <row r="314" s="2" customFormat="1">
      <c r="A314" s="40"/>
      <c r="B314" s="41"/>
      <c r="C314" s="42"/>
      <c r="D314" s="228" t="s">
        <v>198</v>
      </c>
      <c r="E314" s="42"/>
      <c r="F314" s="229" t="s">
        <v>1101</v>
      </c>
      <c r="G314" s="42"/>
      <c r="H314" s="42"/>
      <c r="I314" s="230"/>
      <c r="J314" s="42"/>
      <c r="K314" s="42"/>
      <c r="L314" s="46"/>
      <c r="M314" s="231"/>
      <c r="N314" s="232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198</v>
      </c>
      <c r="AU314" s="19" t="s">
        <v>83</v>
      </c>
    </row>
    <row r="315" s="2" customFormat="1">
      <c r="A315" s="40"/>
      <c r="B315" s="41"/>
      <c r="C315" s="42"/>
      <c r="D315" s="233" t="s">
        <v>200</v>
      </c>
      <c r="E315" s="42"/>
      <c r="F315" s="234" t="s">
        <v>1104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200</v>
      </c>
      <c r="AU315" s="19" t="s">
        <v>83</v>
      </c>
    </row>
    <row r="316" s="2" customFormat="1" ht="16.5" customHeight="1">
      <c r="A316" s="40"/>
      <c r="B316" s="41"/>
      <c r="C316" s="215" t="s">
        <v>1105</v>
      </c>
      <c r="D316" s="215" t="s">
        <v>192</v>
      </c>
      <c r="E316" s="216" t="s">
        <v>1106</v>
      </c>
      <c r="F316" s="217" t="s">
        <v>1107</v>
      </c>
      <c r="G316" s="218" t="s">
        <v>301</v>
      </c>
      <c r="H316" s="219">
        <v>1</v>
      </c>
      <c r="I316" s="220"/>
      <c r="J316" s="221">
        <f>ROUND(I316*H316,2)</f>
        <v>0</v>
      </c>
      <c r="K316" s="217" t="s">
        <v>195</v>
      </c>
      <c r="L316" s="46"/>
      <c r="M316" s="222" t="s">
        <v>19</v>
      </c>
      <c r="N316" s="223" t="s">
        <v>45</v>
      </c>
      <c r="O316" s="86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6" t="s">
        <v>1102</v>
      </c>
      <c r="AT316" s="226" t="s">
        <v>192</v>
      </c>
      <c r="AU316" s="226" t="s">
        <v>83</v>
      </c>
      <c r="AY316" s="19" t="s">
        <v>190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9" t="s">
        <v>81</v>
      </c>
      <c r="BK316" s="227">
        <f>ROUND(I316*H316,2)</f>
        <v>0</v>
      </c>
      <c r="BL316" s="19" t="s">
        <v>1102</v>
      </c>
      <c r="BM316" s="226" t="s">
        <v>1108</v>
      </c>
    </row>
    <row r="317" s="2" customFormat="1">
      <c r="A317" s="40"/>
      <c r="B317" s="41"/>
      <c r="C317" s="42"/>
      <c r="D317" s="228" t="s">
        <v>198</v>
      </c>
      <c r="E317" s="42"/>
      <c r="F317" s="229" t="s">
        <v>1107</v>
      </c>
      <c r="G317" s="42"/>
      <c r="H317" s="42"/>
      <c r="I317" s="230"/>
      <c r="J317" s="42"/>
      <c r="K317" s="42"/>
      <c r="L317" s="46"/>
      <c r="M317" s="231"/>
      <c r="N317" s="232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198</v>
      </c>
      <c r="AU317" s="19" t="s">
        <v>83</v>
      </c>
    </row>
    <row r="318" s="2" customFormat="1">
      <c r="A318" s="40"/>
      <c r="B318" s="41"/>
      <c r="C318" s="42"/>
      <c r="D318" s="233" t="s">
        <v>200</v>
      </c>
      <c r="E318" s="42"/>
      <c r="F318" s="234" t="s">
        <v>1109</v>
      </c>
      <c r="G318" s="42"/>
      <c r="H318" s="42"/>
      <c r="I318" s="230"/>
      <c r="J318" s="42"/>
      <c r="K318" s="42"/>
      <c r="L318" s="46"/>
      <c r="M318" s="231"/>
      <c r="N318" s="23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200</v>
      </c>
      <c r="AU318" s="19" t="s">
        <v>83</v>
      </c>
    </row>
    <row r="319" s="2" customFormat="1" ht="16.5" customHeight="1">
      <c r="A319" s="40"/>
      <c r="B319" s="41"/>
      <c r="C319" s="215" t="s">
        <v>1110</v>
      </c>
      <c r="D319" s="215" t="s">
        <v>192</v>
      </c>
      <c r="E319" s="216" t="s">
        <v>1111</v>
      </c>
      <c r="F319" s="217" t="s">
        <v>1112</v>
      </c>
      <c r="G319" s="218" t="s">
        <v>301</v>
      </c>
      <c r="H319" s="219">
        <v>1</v>
      </c>
      <c r="I319" s="220"/>
      <c r="J319" s="221">
        <f>ROUND(I319*H319,2)</f>
        <v>0</v>
      </c>
      <c r="K319" s="217" t="s">
        <v>195</v>
      </c>
      <c r="L319" s="46"/>
      <c r="M319" s="222" t="s">
        <v>19</v>
      </c>
      <c r="N319" s="223" t="s">
        <v>45</v>
      </c>
      <c r="O319" s="86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6" t="s">
        <v>1102</v>
      </c>
      <c r="AT319" s="226" t="s">
        <v>192</v>
      </c>
      <c r="AU319" s="226" t="s">
        <v>83</v>
      </c>
      <c r="AY319" s="19" t="s">
        <v>190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9" t="s">
        <v>81</v>
      </c>
      <c r="BK319" s="227">
        <f>ROUND(I319*H319,2)</f>
        <v>0</v>
      </c>
      <c r="BL319" s="19" t="s">
        <v>1102</v>
      </c>
      <c r="BM319" s="226" t="s">
        <v>1113</v>
      </c>
    </row>
    <row r="320" s="2" customFormat="1">
      <c r="A320" s="40"/>
      <c r="B320" s="41"/>
      <c r="C320" s="42"/>
      <c r="D320" s="228" t="s">
        <v>198</v>
      </c>
      <c r="E320" s="42"/>
      <c r="F320" s="229" t="s">
        <v>1112</v>
      </c>
      <c r="G320" s="42"/>
      <c r="H320" s="42"/>
      <c r="I320" s="230"/>
      <c r="J320" s="42"/>
      <c r="K320" s="42"/>
      <c r="L320" s="46"/>
      <c r="M320" s="231"/>
      <c r="N320" s="232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198</v>
      </c>
      <c r="AU320" s="19" t="s">
        <v>83</v>
      </c>
    </row>
    <row r="321" s="2" customFormat="1">
      <c r="A321" s="40"/>
      <c r="B321" s="41"/>
      <c r="C321" s="42"/>
      <c r="D321" s="233" t="s">
        <v>200</v>
      </c>
      <c r="E321" s="42"/>
      <c r="F321" s="234" t="s">
        <v>1114</v>
      </c>
      <c r="G321" s="42"/>
      <c r="H321" s="42"/>
      <c r="I321" s="230"/>
      <c r="J321" s="42"/>
      <c r="K321" s="42"/>
      <c r="L321" s="46"/>
      <c r="M321" s="231"/>
      <c r="N321" s="232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200</v>
      </c>
      <c r="AU321" s="19" t="s">
        <v>83</v>
      </c>
    </row>
    <row r="322" s="12" customFormat="1" ht="22.8" customHeight="1">
      <c r="A322" s="12"/>
      <c r="B322" s="199"/>
      <c r="C322" s="200"/>
      <c r="D322" s="201" t="s">
        <v>73</v>
      </c>
      <c r="E322" s="213" t="s">
        <v>1115</v>
      </c>
      <c r="F322" s="213" t="s">
        <v>1116</v>
      </c>
      <c r="G322" s="200"/>
      <c r="H322" s="200"/>
      <c r="I322" s="203"/>
      <c r="J322" s="214">
        <f>BK322</f>
        <v>0</v>
      </c>
      <c r="K322" s="200"/>
      <c r="L322" s="205"/>
      <c r="M322" s="206"/>
      <c r="N322" s="207"/>
      <c r="O322" s="207"/>
      <c r="P322" s="208">
        <f>SUM(P323:P327)</f>
        <v>0</v>
      </c>
      <c r="Q322" s="207"/>
      <c r="R322" s="208">
        <f>SUM(R323:R327)</f>
        <v>0</v>
      </c>
      <c r="S322" s="207"/>
      <c r="T322" s="209">
        <f>SUM(T323:T327)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0" t="s">
        <v>224</v>
      </c>
      <c r="AT322" s="211" t="s">
        <v>73</v>
      </c>
      <c r="AU322" s="211" t="s">
        <v>81</v>
      </c>
      <c r="AY322" s="210" t="s">
        <v>190</v>
      </c>
      <c r="BK322" s="212">
        <f>SUM(BK323:BK327)</f>
        <v>0</v>
      </c>
    </row>
    <row r="323" s="2" customFormat="1" ht="16.5" customHeight="1">
      <c r="A323" s="40"/>
      <c r="B323" s="41"/>
      <c r="C323" s="215" t="s">
        <v>1117</v>
      </c>
      <c r="D323" s="215" t="s">
        <v>192</v>
      </c>
      <c r="E323" s="216" t="s">
        <v>1118</v>
      </c>
      <c r="F323" s="217" t="s">
        <v>1119</v>
      </c>
      <c r="G323" s="218" t="s">
        <v>301</v>
      </c>
      <c r="H323" s="219">
        <v>1</v>
      </c>
      <c r="I323" s="220"/>
      <c r="J323" s="221">
        <f>ROUND(I323*H323,2)</f>
        <v>0</v>
      </c>
      <c r="K323" s="217" t="s">
        <v>195</v>
      </c>
      <c r="L323" s="46"/>
      <c r="M323" s="222" t="s">
        <v>19</v>
      </c>
      <c r="N323" s="223" t="s">
        <v>45</v>
      </c>
      <c r="O323" s="86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6" t="s">
        <v>1102</v>
      </c>
      <c r="AT323" s="226" t="s">
        <v>192</v>
      </c>
      <c r="AU323" s="226" t="s">
        <v>83</v>
      </c>
      <c r="AY323" s="19" t="s">
        <v>190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9" t="s">
        <v>81</v>
      </c>
      <c r="BK323" s="227">
        <f>ROUND(I323*H323,2)</f>
        <v>0</v>
      </c>
      <c r="BL323" s="19" t="s">
        <v>1102</v>
      </c>
      <c r="BM323" s="226" t="s">
        <v>1120</v>
      </c>
    </row>
    <row r="324" s="2" customFormat="1">
      <c r="A324" s="40"/>
      <c r="B324" s="41"/>
      <c r="C324" s="42"/>
      <c r="D324" s="228" t="s">
        <v>198</v>
      </c>
      <c r="E324" s="42"/>
      <c r="F324" s="229" t="s">
        <v>1119</v>
      </c>
      <c r="G324" s="42"/>
      <c r="H324" s="42"/>
      <c r="I324" s="230"/>
      <c r="J324" s="42"/>
      <c r="K324" s="42"/>
      <c r="L324" s="46"/>
      <c r="M324" s="231"/>
      <c r="N324" s="232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198</v>
      </c>
      <c r="AU324" s="19" t="s">
        <v>83</v>
      </c>
    </row>
    <row r="325" s="2" customFormat="1">
      <c r="A325" s="40"/>
      <c r="B325" s="41"/>
      <c r="C325" s="42"/>
      <c r="D325" s="233" t="s">
        <v>200</v>
      </c>
      <c r="E325" s="42"/>
      <c r="F325" s="234" t="s">
        <v>1121</v>
      </c>
      <c r="G325" s="42"/>
      <c r="H325" s="42"/>
      <c r="I325" s="230"/>
      <c r="J325" s="42"/>
      <c r="K325" s="42"/>
      <c r="L325" s="46"/>
      <c r="M325" s="231"/>
      <c r="N325" s="232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200</v>
      </c>
      <c r="AU325" s="19" t="s">
        <v>83</v>
      </c>
    </row>
    <row r="326" s="2" customFormat="1" ht="16.5" customHeight="1">
      <c r="A326" s="40"/>
      <c r="B326" s="41"/>
      <c r="C326" s="215" t="s">
        <v>1122</v>
      </c>
      <c r="D326" s="215" t="s">
        <v>192</v>
      </c>
      <c r="E326" s="216" t="s">
        <v>1123</v>
      </c>
      <c r="F326" s="217" t="s">
        <v>1124</v>
      </c>
      <c r="G326" s="218" t="s">
        <v>301</v>
      </c>
      <c r="H326" s="219">
        <v>1</v>
      </c>
      <c r="I326" s="220"/>
      <c r="J326" s="221">
        <f>ROUND(I326*H326,2)</f>
        <v>0</v>
      </c>
      <c r="K326" s="217" t="s">
        <v>19</v>
      </c>
      <c r="L326" s="46"/>
      <c r="M326" s="222" t="s">
        <v>19</v>
      </c>
      <c r="N326" s="223" t="s">
        <v>45</v>
      </c>
      <c r="O326" s="86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6" t="s">
        <v>1102</v>
      </c>
      <c r="AT326" s="226" t="s">
        <v>192</v>
      </c>
      <c r="AU326" s="226" t="s">
        <v>83</v>
      </c>
      <c r="AY326" s="19" t="s">
        <v>190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9" t="s">
        <v>81</v>
      </c>
      <c r="BK326" s="227">
        <f>ROUND(I326*H326,2)</f>
        <v>0</v>
      </c>
      <c r="BL326" s="19" t="s">
        <v>1102</v>
      </c>
      <c r="BM326" s="226" t="s">
        <v>1125</v>
      </c>
    </row>
    <row r="327" s="2" customFormat="1">
      <c r="A327" s="40"/>
      <c r="B327" s="41"/>
      <c r="C327" s="42"/>
      <c r="D327" s="228" t="s">
        <v>198</v>
      </c>
      <c r="E327" s="42"/>
      <c r="F327" s="229" t="s">
        <v>1124</v>
      </c>
      <c r="G327" s="42"/>
      <c r="H327" s="42"/>
      <c r="I327" s="230"/>
      <c r="J327" s="42"/>
      <c r="K327" s="42"/>
      <c r="L327" s="46"/>
      <c r="M327" s="231"/>
      <c r="N327" s="23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198</v>
      </c>
      <c r="AU327" s="19" t="s">
        <v>83</v>
      </c>
    </row>
    <row r="328" s="12" customFormat="1" ht="22.8" customHeight="1">
      <c r="A328" s="12"/>
      <c r="B328" s="199"/>
      <c r="C328" s="200"/>
      <c r="D328" s="201" t="s">
        <v>73</v>
      </c>
      <c r="E328" s="213" t="s">
        <v>1126</v>
      </c>
      <c r="F328" s="213" t="s">
        <v>1127</v>
      </c>
      <c r="G328" s="200"/>
      <c r="H328" s="200"/>
      <c r="I328" s="203"/>
      <c r="J328" s="214">
        <f>BK328</f>
        <v>0</v>
      </c>
      <c r="K328" s="200"/>
      <c r="L328" s="205"/>
      <c r="M328" s="206"/>
      <c r="N328" s="207"/>
      <c r="O328" s="207"/>
      <c r="P328" s="208">
        <f>SUM(P329:P330)</f>
        <v>0</v>
      </c>
      <c r="Q328" s="207"/>
      <c r="R328" s="208">
        <f>SUM(R329:R330)</f>
        <v>0</v>
      </c>
      <c r="S328" s="207"/>
      <c r="T328" s="209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0" t="s">
        <v>224</v>
      </c>
      <c r="AT328" s="211" t="s">
        <v>73</v>
      </c>
      <c r="AU328" s="211" t="s">
        <v>81</v>
      </c>
      <c r="AY328" s="210" t="s">
        <v>190</v>
      </c>
      <c r="BK328" s="212">
        <f>SUM(BK329:BK330)</f>
        <v>0</v>
      </c>
    </row>
    <row r="329" s="2" customFormat="1" ht="16.5" customHeight="1">
      <c r="A329" s="40"/>
      <c r="B329" s="41"/>
      <c r="C329" s="215" t="s">
        <v>1128</v>
      </c>
      <c r="D329" s="215" t="s">
        <v>192</v>
      </c>
      <c r="E329" s="216" t="s">
        <v>1129</v>
      </c>
      <c r="F329" s="217" t="s">
        <v>1130</v>
      </c>
      <c r="G329" s="218" t="s">
        <v>301</v>
      </c>
      <c r="H329" s="219">
        <v>1</v>
      </c>
      <c r="I329" s="220"/>
      <c r="J329" s="221">
        <f>ROUND(I329*H329,2)</f>
        <v>0</v>
      </c>
      <c r="K329" s="217" t="s">
        <v>19</v>
      </c>
      <c r="L329" s="46"/>
      <c r="M329" s="222" t="s">
        <v>19</v>
      </c>
      <c r="N329" s="223" t="s">
        <v>45</v>
      </c>
      <c r="O329" s="86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1102</v>
      </c>
      <c r="AT329" s="226" t="s">
        <v>192</v>
      </c>
      <c r="AU329" s="226" t="s">
        <v>83</v>
      </c>
      <c r="AY329" s="19" t="s">
        <v>190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81</v>
      </c>
      <c r="BK329" s="227">
        <f>ROUND(I329*H329,2)</f>
        <v>0</v>
      </c>
      <c r="BL329" s="19" t="s">
        <v>1102</v>
      </c>
      <c r="BM329" s="226" t="s">
        <v>1131</v>
      </c>
    </row>
    <row r="330" s="2" customFormat="1">
      <c r="A330" s="40"/>
      <c r="B330" s="41"/>
      <c r="C330" s="42"/>
      <c r="D330" s="228" t="s">
        <v>198</v>
      </c>
      <c r="E330" s="42"/>
      <c r="F330" s="229" t="s">
        <v>1130</v>
      </c>
      <c r="G330" s="42"/>
      <c r="H330" s="42"/>
      <c r="I330" s="230"/>
      <c r="J330" s="42"/>
      <c r="K330" s="42"/>
      <c r="L330" s="46"/>
      <c r="M330" s="278"/>
      <c r="N330" s="279"/>
      <c r="O330" s="280"/>
      <c r="P330" s="280"/>
      <c r="Q330" s="280"/>
      <c r="R330" s="280"/>
      <c r="S330" s="280"/>
      <c r="T330" s="281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198</v>
      </c>
      <c r="AU330" s="19" t="s">
        <v>83</v>
      </c>
    </row>
    <row r="331" s="2" customFormat="1" ht="6.96" customHeight="1">
      <c r="A331" s="40"/>
      <c r="B331" s="61"/>
      <c r="C331" s="62"/>
      <c r="D331" s="62"/>
      <c r="E331" s="62"/>
      <c r="F331" s="62"/>
      <c r="G331" s="62"/>
      <c r="H331" s="62"/>
      <c r="I331" s="62"/>
      <c r="J331" s="62"/>
      <c r="K331" s="62"/>
      <c r="L331" s="46"/>
      <c r="M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</row>
  </sheetData>
  <sheetProtection sheet="1" autoFilter="0" formatColumns="0" formatRows="0" objects="1" scenarios="1" spinCount="100000" saltValue="RDzlaIuUrq3bGPF5MvTfpVYv2ASrbfVE/7vNjiBkYJ8ytUoO0+ZGtK+jix2vUgJl4Fxpn7t7Ncr10Zgr2Dyfxg==" hashValue="1nBknqaDWHCZnzyrOSajblTxRE9KAooEQbHQzqSUST32vX9H6hzfKKj/oP0dw5+kr/z0dtY2X1p0PIMHOo3Dew==" algorithmName="SHA-512" password="CA9C"/>
  <autoFilter ref="C88:K33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1/131251106"/>
    <hyperlink ref="F98" r:id="rId2" display="https://podminky.urs.cz/item/CS_URS_2024_01/132251104"/>
    <hyperlink ref="F102" r:id="rId3" display="https://podminky.urs.cz/item/CS_URS_2024_01/162351103"/>
    <hyperlink ref="F110" r:id="rId4" display="https://podminky.urs.cz/item/CS_URS_2024_01/162751117"/>
    <hyperlink ref="F115" r:id="rId5" display="https://podminky.urs.cz/item/CS_URS_2024_01/167151111"/>
    <hyperlink ref="F123" r:id="rId6" display="https://podminky.urs.cz/item/CS_URS_2024_01/171201231"/>
    <hyperlink ref="F128" r:id="rId7" display="https://podminky.urs.cz/item/CS_URS_2024_01/171251201"/>
    <hyperlink ref="F132" r:id="rId8" display="https://podminky.urs.cz/item/CS_URS_2024_01/174151101"/>
    <hyperlink ref="F136" r:id="rId9" display="https://podminky.urs.cz/item/CS_URS_2024_01/175151101"/>
    <hyperlink ref="F145" r:id="rId10" display="https://podminky.urs.cz/item/CS_URS_2024_01/451573111"/>
    <hyperlink ref="F150" r:id="rId11" display="https://podminky.urs.cz/item/CS_URS_2024_01/857242122"/>
    <hyperlink ref="F161" r:id="rId12" display="https://podminky.urs.cz/item/CS_URS_2024_01/871211811"/>
    <hyperlink ref="F164" r:id="rId13" display="https://podminky.urs.cz/item/CS_URS_2024_01/871291811"/>
    <hyperlink ref="F167" r:id="rId14" display="https://podminky.urs.cz/item/CS_URS_2024_01/857262122"/>
    <hyperlink ref="F174" r:id="rId15" display="https://podminky.urs.cz/item/CS_URS_2024_01/877251101"/>
    <hyperlink ref="F183" r:id="rId16" display="https://podminky.urs.cz/item/CS_URS_2024_01/857264122"/>
    <hyperlink ref="F192" r:id="rId17" display="https://podminky.urs.cz/item/CS_URS_2024_01/871161211"/>
    <hyperlink ref="F197" r:id="rId18" display="https://podminky.urs.cz/item/CS_URS_2024_01/871211211"/>
    <hyperlink ref="F202" r:id="rId19" display="https://podminky.urs.cz/item/CS_URS_2024_01/871251211"/>
    <hyperlink ref="F219" r:id="rId20" display="https://podminky.urs.cz/item/CS_URS_2024_01/877161101"/>
    <hyperlink ref="F224" r:id="rId21" display="https://podminky.urs.cz/item/CS_URS_2024_01/877161118"/>
    <hyperlink ref="F229" r:id="rId22" display="https://podminky.urs.cz/item/CS_URS_2024_01/877211113"/>
    <hyperlink ref="F234" r:id="rId23" display="https://podminky.urs.cz/item/CS_URS_2024_01/877251118"/>
    <hyperlink ref="F243" r:id="rId24" display="https://podminky.urs.cz/item/CS_URS_2024_01/877261110"/>
    <hyperlink ref="F248" r:id="rId25" display="https://podminky.urs.cz/item/CS_URS_2024_01/891161322"/>
    <hyperlink ref="F255" r:id="rId26" display="https://podminky.urs.cz/item/CS_URS_2024_01/891241112"/>
    <hyperlink ref="F262" r:id="rId27" display="https://podminky.urs.cz/item/CS_URS_2024_01/891247111"/>
    <hyperlink ref="F267" r:id="rId28" display="https://podminky.urs.cz/item/CS_URS_2024_01/891261112"/>
    <hyperlink ref="F274" r:id="rId29" display="https://podminky.urs.cz/item/CS_URS_2024_01/891269111"/>
    <hyperlink ref="F279" r:id="rId30" display="https://podminky.urs.cz/item/CS_URS_2024_01/899401112"/>
    <hyperlink ref="F284" r:id="rId31" display="https://podminky.urs.cz/item/CS_URS_2024_01/899401113"/>
    <hyperlink ref="F289" r:id="rId32" display="https://podminky.urs.cz/item/CS_URS_2024_01/899721111"/>
    <hyperlink ref="F292" r:id="rId33" display="https://podminky.urs.cz/item/CS_URS_2024_01/899722113"/>
    <hyperlink ref="F296" r:id="rId34" display="https://podminky.urs.cz/item/CS_URS_2024_01/997013501"/>
    <hyperlink ref="F299" r:id="rId35" display="https://podminky.urs.cz/item/CS_URS_2024_01/997013509"/>
    <hyperlink ref="F303" r:id="rId36" display="https://podminky.urs.cz/item/CS_URS_2024_01/997013813"/>
    <hyperlink ref="F307" r:id="rId37" display="https://podminky.urs.cz/item/CS_URS_2024_01/998276101"/>
    <hyperlink ref="F310" r:id="rId38" display="https://podminky.urs.cz/item/CS_URS_2024_01/998276124"/>
    <hyperlink ref="F315" r:id="rId39" display="https://podminky.urs.cz/item/CS_URS_2024_01/012103000"/>
    <hyperlink ref="F318" r:id="rId40" display="https://podminky.urs.cz/item/CS_URS_2024_01/012303000"/>
    <hyperlink ref="F321" r:id="rId41" display="https://podminky.urs.cz/item/CS_URS_2024_01/013254000"/>
    <hyperlink ref="F325" r:id="rId42" display="https://podminky.urs.cz/item/CS_URS_2024_01/032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  <c r="AZ2" s="140" t="s">
        <v>1132</v>
      </c>
      <c r="BA2" s="140" t="s">
        <v>19</v>
      </c>
      <c r="BB2" s="140" t="s">
        <v>19</v>
      </c>
      <c r="BC2" s="140" t="s">
        <v>1133</v>
      </c>
      <c r="BD2" s="140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  <c r="AZ3" s="140" t="s">
        <v>1134</v>
      </c>
      <c r="BA3" s="140" t="s">
        <v>19</v>
      </c>
      <c r="BB3" s="140" t="s">
        <v>19</v>
      </c>
      <c r="BC3" s="140" t="s">
        <v>1135</v>
      </c>
      <c r="BD3" s="140" t="s">
        <v>83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  <c r="AZ4" s="140" t="s">
        <v>753</v>
      </c>
      <c r="BA4" s="140" t="s">
        <v>19</v>
      </c>
      <c r="BB4" s="140" t="s">
        <v>19</v>
      </c>
      <c r="BC4" s="140" t="s">
        <v>1136</v>
      </c>
      <c r="BD4" s="140" t="s">
        <v>83</v>
      </c>
    </row>
    <row r="5" s="1" customFormat="1" ht="6.96" customHeight="1">
      <c r="B5" s="22"/>
      <c r="L5" s="22"/>
      <c r="AZ5" s="140" t="s">
        <v>755</v>
      </c>
      <c r="BA5" s="140" t="s">
        <v>19</v>
      </c>
      <c r="BB5" s="140" t="s">
        <v>19</v>
      </c>
      <c r="BC5" s="140" t="s">
        <v>1137</v>
      </c>
      <c r="BD5" s="140" t="s">
        <v>83</v>
      </c>
    </row>
    <row r="6" s="1" customFormat="1" ht="12" customHeight="1">
      <c r="B6" s="22"/>
      <c r="D6" s="145" t="s">
        <v>16</v>
      </c>
      <c r="L6" s="22"/>
      <c r="AZ6" s="140" t="s">
        <v>757</v>
      </c>
      <c r="BA6" s="140" t="s">
        <v>19</v>
      </c>
      <c r="BB6" s="140" t="s">
        <v>19</v>
      </c>
      <c r="BC6" s="140" t="s">
        <v>1138</v>
      </c>
      <c r="BD6" s="140" t="s">
        <v>83</v>
      </c>
    </row>
    <row r="7" s="1" customFormat="1" ht="16.5" customHeight="1">
      <c r="B7" s="22"/>
      <c r="E7" s="146" t="str">
        <f>'Rekapitulace stavby'!K6</f>
        <v>Stavební úpravy MK v ul. Šustova a 2. etapy ul. Polní v Třeboni - II.etapa</v>
      </c>
      <c r="F7" s="145"/>
      <c r="G7" s="145"/>
      <c r="H7" s="145"/>
      <c r="L7" s="22"/>
      <c r="AZ7" s="140" t="s">
        <v>759</v>
      </c>
      <c r="BA7" s="140" t="s">
        <v>19</v>
      </c>
      <c r="BB7" s="140" t="s">
        <v>19</v>
      </c>
      <c r="BC7" s="140" t="s">
        <v>1139</v>
      </c>
      <c r="BD7" s="140" t="s">
        <v>83</v>
      </c>
    </row>
    <row r="8" s="2" customFormat="1" ht="12" customHeight="1">
      <c r="A8" s="40"/>
      <c r="B8" s="46"/>
      <c r="C8" s="40"/>
      <c r="D8" s="145" t="s">
        <v>129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1140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10. 2. 2024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ROUND(J90,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ROUND((SUM(BE90:BE287)),  2)</f>
        <v>0</v>
      </c>
      <c r="G33" s="40"/>
      <c r="H33" s="40"/>
      <c r="I33" s="160">
        <v>0.20999999999999999</v>
      </c>
      <c r="J33" s="159">
        <f>ROUND(((SUM(BE90:BE287))*I33),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ROUND((SUM(BF90:BF287)),  2)</f>
        <v>0</v>
      </c>
      <c r="G34" s="40"/>
      <c r="H34" s="40"/>
      <c r="I34" s="160">
        <v>0.12</v>
      </c>
      <c r="J34" s="159">
        <f>ROUND(((SUM(BF90:BF287))*I34),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ROUND((SUM(BG90:BG287)),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ROUND((SUM(BH90:BH287)),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ROUND((SUM(BI90:BI287)),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165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129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SO_302 - Jednotná kanalizace a přípojky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10. 2. 2024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166</v>
      </c>
      <c r="D57" s="174"/>
      <c r="E57" s="174"/>
      <c r="F57" s="174"/>
      <c r="G57" s="174"/>
      <c r="H57" s="174"/>
      <c r="I57" s="174"/>
      <c r="J57" s="175" t="s">
        <v>167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168</v>
      </c>
    </row>
    <row r="60" s="9" customFormat="1" ht="24.96" customHeight="1">
      <c r="A60" s="9"/>
      <c r="B60" s="177"/>
      <c r="C60" s="178"/>
      <c r="D60" s="179" t="s">
        <v>169</v>
      </c>
      <c r="E60" s="180"/>
      <c r="F60" s="180"/>
      <c r="G60" s="180"/>
      <c r="H60" s="180"/>
      <c r="I60" s="180"/>
      <c r="J60" s="181">
        <f>J91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170</v>
      </c>
      <c r="E61" s="185"/>
      <c r="F61" s="185"/>
      <c r="G61" s="185"/>
      <c r="H61" s="185"/>
      <c r="I61" s="185"/>
      <c r="J61" s="186">
        <f>J92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1141</v>
      </c>
      <c r="E62" s="185"/>
      <c r="F62" s="185"/>
      <c r="G62" s="185"/>
      <c r="H62" s="185"/>
      <c r="I62" s="185"/>
      <c r="J62" s="186">
        <f>J157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762</v>
      </c>
      <c r="E63" s="185"/>
      <c r="F63" s="185"/>
      <c r="G63" s="185"/>
      <c r="H63" s="185"/>
      <c r="I63" s="185"/>
      <c r="J63" s="186">
        <f>J164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763</v>
      </c>
      <c r="E64" s="185"/>
      <c r="F64" s="185"/>
      <c r="G64" s="185"/>
      <c r="H64" s="185"/>
      <c r="I64" s="185"/>
      <c r="J64" s="186">
        <f>J173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173</v>
      </c>
      <c r="E65" s="185"/>
      <c r="F65" s="185"/>
      <c r="G65" s="185"/>
      <c r="H65" s="185"/>
      <c r="I65" s="185"/>
      <c r="J65" s="186">
        <f>J246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174</v>
      </c>
      <c r="E66" s="185"/>
      <c r="F66" s="185"/>
      <c r="G66" s="185"/>
      <c r="H66" s="185"/>
      <c r="I66" s="185"/>
      <c r="J66" s="186">
        <f>J260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764</v>
      </c>
      <c r="E67" s="180"/>
      <c r="F67" s="180"/>
      <c r="G67" s="180"/>
      <c r="H67" s="180"/>
      <c r="I67" s="180"/>
      <c r="J67" s="181">
        <f>J267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7"/>
      <c r="D68" s="184" t="s">
        <v>765</v>
      </c>
      <c r="E68" s="185"/>
      <c r="F68" s="185"/>
      <c r="G68" s="185"/>
      <c r="H68" s="185"/>
      <c r="I68" s="185"/>
      <c r="J68" s="186">
        <f>J268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766</v>
      </c>
      <c r="E69" s="185"/>
      <c r="F69" s="185"/>
      <c r="G69" s="185"/>
      <c r="H69" s="185"/>
      <c r="I69" s="185"/>
      <c r="J69" s="186">
        <f>J278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767</v>
      </c>
      <c r="E70" s="185"/>
      <c r="F70" s="185"/>
      <c r="G70" s="185"/>
      <c r="H70" s="185"/>
      <c r="I70" s="185"/>
      <c r="J70" s="186">
        <f>J282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175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Stavební úpravy MK v ul. Šustova a 2. etapy ul. Polní v Třeboni - II.etapa</v>
      </c>
      <c r="F80" s="34"/>
      <c r="G80" s="34"/>
      <c r="H80" s="34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129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SO_302 - Jednotná kanalizace a přípojky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Třeboň</v>
      </c>
      <c r="G84" s="42"/>
      <c r="H84" s="42"/>
      <c r="I84" s="34" t="s">
        <v>23</v>
      </c>
      <c r="J84" s="74" t="str">
        <f>IF(J12="","",J12)</f>
        <v>10. 2. 2024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25</v>
      </c>
      <c r="D86" s="42"/>
      <c r="E86" s="42"/>
      <c r="F86" s="29" t="str">
        <f>E15</f>
        <v>Město Třeboň, Palackého nám. 46/II, 379 01 Třeboň</v>
      </c>
      <c r="G86" s="42"/>
      <c r="H86" s="42"/>
      <c r="I86" s="34" t="s">
        <v>31</v>
      </c>
      <c r="J86" s="38" t="str">
        <f>E21</f>
        <v>INVENTE, s.r.o., Žerotínova 483/1, 370 04 Č.Buděj.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36</v>
      </c>
      <c r="J87" s="38" t="str">
        <f>E24</f>
        <v xml:space="preserve"> 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8"/>
      <c r="B89" s="189"/>
      <c r="C89" s="190" t="s">
        <v>176</v>
      </c>
      <c r="D89" s="191" t="s">
        <v>59</v>
      </c>
      <c r="E89" s="191" t="s">
        <v>55</v>
      </c>
      <c r="F89" s="191" t="s">
        <v>56</v>
      </c>
      <c r="G89" s="191" t="s">
        <v>177</v>
      </c>
      <c r="H89" s="191" t="s">
        <v>178</v>
      </c>
      <c r="I89" s="191" t="s">
        <v>179</v>
      </c>
      <c r="J89" s="191" t="s">
        <v>167</v>
      </c>
      <c r="K89" s="192" t="s">
        <v>180</v>
      </c>
      <c r="L89" s="193"/>
      <c r="M89" s="94" t="s">
        <v>19</v>
      </c>
      <c r="N89" s="95" t="s">
        <v>44</v>
      </c>
      <c r="O89" s="95" t="s">
        <v>181</v>
      </c>
      <c r="P89" s="95" t="s">
        <v>182</v>
      </c>
      <c r="Q89" s="95" t="s">
        <v>183</v>
      </c>
      <c r="R89" s="95" t="s">
        <v>184</v>
      </c>
      <c r="S89" s="95" t="s">
        <v>185</v>
      </c>
      <c r="T89" s="96" t="s">
        <v>186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0"/>
      <c r="B90" s="41"/>
      <c r="C90" s="101" t="s">
        <v>187</v>
      </c>
      <c r="D90" s="42"/>
      <c r="E90" s="42"/>
      <c r="F90" s="42"/>
      <c r="G90" s="42"/>
      <c r="H90" s="42"/>
      <c r="I90" s="42"/>
      <c r="J90" s="194">
        <f>BK90</f>
        <v>0</v>
      </c>
      <c r="K90" s="42"/>
      <c r="L90" s="46"/>
      <c r="M90" s="97"/>
      <c r="N90" s="195"/>
      <c r="O90" s="98"/>
      <c r="P90" s="196">
        <f>P91+P267</f>
        <v>0</v>
      </c>
      <c r="Q90" s="98"/>
      <c r="R90" s="196">
        <f>R91+R267</f>
        <v>30.120750000000001</v>
      </c>
      <c r="S90" s="98"/>
      <c r="T90" s="197">
        <f>T91+T267</f>
        <v>81.510000000000005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168</v>
      </c>
      <c r="BK90" s="198">
        <f>BK91+BK267</f>
        <v>0</v>
      </c>
    </row>
    <row r="91" s="12" customFormat="1" ht="25.92" customHeight="1">
      <c r="A91" s="12"/>
      <c r="B91" s="199"/>
      <c r="C91" s="200"/>
      <c r="D91" s="201" t="s">
        <v>73</v>
      </c>
      <c r="E91" s="202" t="s">
        <v>188</v>
      </c>
      <c r="F91" s="202" t="s">
        <v>189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P92+P157+P164+P173+P246+P260</f>
        <v>0</v>
      </c>
      <c r="Q91" s="207"/>
      <c r="R91" s="208">
        <f>R92+R157+R164+R173+R246+R260</f>
        <v>30.120750000000001</v>
      </c>
      <c r="S91" s="207"/>
      <c r="T91" s="209">
        <f>T92+T157+T164+T173+T246+T260</f>
        <v>81.510000000000005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73</v>
      </c>
      <c r="AU91" s="211" t="s">
        <v>74</v>
      </c>
      <c r="AY91" s="210" t="s">
        <v>190</v>
      </c>
      <c r="BK91" s="212">
        <f>BK92+BK157+BK164+BK173+BK246+BK260</f>
        <v>0</v>
      </c>
    </row>
    <row r="92" s="12" customFormat="1" ht="22.8" customHeight="1">
      <c r="A92" s="12"/>
      <c r="B92" s="199"/>
      <c r="C92" s="200"/>
      <c r="D92" s="201" t="s">
        <v>73</v>
      </c>
      <c r="E92" s="213" t="s">
        <v>81</v>
      </c>
      <c r="F92" s="213" t="s">
        <v>191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SUM(P93:P156)</f>
        <v>0</v>
      </c>
      <c r="Q92" s="207"/>
      <c r="R92" s="208">
        <f>SUM(R93:R156)</f>
        <v>0.30264999999999997</v>
      </c>
      <c r="S92" s="207"/>
      <c r="T92" s="209">
        <f>SUM(T93:T156)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81</v>
      </c>
      <c r="AT92" s="211" t="s">
        <v>73</v>
      </c>
      <c r="AU92" s="211" t="s">
        <v>81</v>
      </c>
      <c r="AY92" s="210" t="s">
        <v>190</v>
      </c>
      <c r="BK92" s="212">
        <f>SUM(BK93:BK156)</f>
        <v>0</v>
      </c>
    </row>
    <row r="93" s="2" customFormat="1" ht="16.5" customHeight="1">
      <c r="A93" s="40"/>
      <c r="B93" s="41"/>
      <c r="C93" s="215" t="s">
        <v>81</v>
      </c>
      <c r="D93" s="215" t="s">
        <v>192</v>
      </c>
      <c r="E93" s="216" t="s">
        <v>1142</v>
      </c>
      <c r="F93" s="217" t="s">
        <v>1143</v>
      </c>
      <c r="G93" s="218" t="s">
        <v>1144</v>
      </c>
      <c r="H93" s="219">
        <v>200</v>
      </c>
      <c r="I93" s="220"/>
      <c r="J93" s="221">
        <f>ROUND(I93*H93,2)</f>
        <v>0</v>
      </c>
      <c r="K93" s="217" t="s">
        <v>195</v>
      </c>
      <c r="L93" s="46"/>
      <c r="M93" s="222" t="s">
        <v>19</v>
      </c>
      <c r="N93" s="223" t="s">
        <v>45</v>
      </c>
      <c r="O93" s="86"/>
      <c r="P93" s="224">
        <f>O93*H93</f>
        <v>0</v>
      </c>
      <c r="Q93" s="224">
        <v>3.0000000000000001E-05</v>
      </c>
      <c r="R93" s="224">
        <f>Q93*H93</f>
        <v>0.0060000000000000001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196</v>
      </c>
      <c r="AT93" s="226" t="s">
        <v>192</v>
      </c>
      <c r="AU93" s="226" t="s">
        <v>83</v>
      </c>
      <c r="AY93" s="19" t="s">
        <v>190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81</v>
      </c>
      <c r="BK93" s="227">
        <f>ROUND(I93*H93,2)</f>
        <v>0</v>
      </c>
      <c r="BL93" s="19" t="s">
        <v>196</v>
      </c>
      <c r="BM93" s="226" t="s">
        <v>1145</v>
      </c>
    </row>
    <row r="94" s="2" customFormat="1">
      <c r="A94" s="40"/>
      <c r="B94" s="41"/>
      <c r="C94" s="42"/>
      <c r="D94" s="228" t="s">
        <v>198</v>
      </c>
      <c r="E94" s="42"/>
      <c r="F94" s="229" t="s">
        <v>1146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198</v>
      </c>
      <c r="AU94" s="19" t="s">
        <v>83</v>
      </c>
    </row>
    <row r="95" s="2" customFormat="1">
      <c r="A95" s="40"/>
      <c r="B95" s="41"/>
      <c r="C95" s="42"/>
      <c r="D95" s="233" t="s">
        <v>200</v>
      </c>
      <c r="E95" s="42"/>
      <c r="F95" s="234" t="s">
        <v>1147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200</v>
      </c>
      <c r="AU95" s="19" t="s">
        <v>83</v>
      </c>
    </row>
    <row r="96" s="2" customFormat="1" ht="21.75" customHeight="1">
      <c r="A96" s="40"/>
      <c r="B96" s="41"/>
      <c r="C96" s="215" t="s">
        <v>83</v>
      </c>
      <c r="D96" s="215" t="s">
        <v>192</v>
      </c>
      <c r="E96" s="216" t="s">
        <v>1148</v>
      </c>
      <c r="F96" s="217" t="s">
        <v>1149</v>
      </c>
      <c r="G96" s="218" t="s">
        <v>233</v>
      </c>
      <c r="H96" s="219">
        <v>1449.26</v>
      </c>
      <c r="I96" s="220"/>
      <c r="J96" s="221">
        <f>ROUND(I96*H96,2)</f>
        <v>0</v>
      </c>
      <c r="K96" s="217" t="s">
        <v>195</v>
      </c>
      <c r="L96" s="46"/>
      <c r="M96" s="222" t="s">
        <v>19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196</v>
      </c>
      <c r="AT96" s="226" t="s">
        <v>192</v>
      </c>
      <c r="AU96" s="226" t="s">
        <v>83</v>
      </c>
      <c r="AY96" s="19" t="s">
        <v>190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196</v>
      </c>
      <c r="BM96" s="226" t="s">
        <v>1150</v>
      </c>
    </row>
    <row r="97" s="2" customFormat="1">
      <c r="A97" s="40"/>
      <c r="B97" s="41"/>
      <c r="C97" s="42"/>
      <c r="D97" s="228" t="s">
        <v>198</v>
      </c>
      <c r="E97" s="42"/>
      <c r="F97" s="229" t="s">
        <v>1151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198</v>
      </c>
      <c r="AU97" s="19" t="s">
        <v>83</v>
      </c>
    </row>
    <row r="98" s="2" customFormat="1">
      <c r="A98" s="40"/>
      <c r="B98" s="41"/>
      <c r="C98" s="42"/>
      <c r="D98" s="233" t="s">
        <v>200</v>
      </c>
      <c r="E98" s="42"/>
      <c r="F98" s="234" t="s">
        <v>1152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200</v>
      </c>
      <c r="AU98" s="19" t="s">
        <v>83</v>
      </c>
    </row>
    <row r="99" s="13" customFormat="1">
      <c r="A99" s="13"/>
      <c r="B99" s="235"/>
      <c r="C99" s="236"/>
      <c r="D99" s="228" t="s">
        <v>202</v>
      </c>
      <c r="E99" s="237" t="s">
        <v>19</v>
      </c>
      <c r="F99" s="238" t="s">
        <v>1153</v>
      </c>
      <c r="G99" s="236"/>
      <c r="H99" s="239">
        <v>443.82999999999998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202</v>
      </c>
      <c r="AU99" s="245" t="s">
        <v>83</v>
      </c>
      <c r="AV99" s="13" t="s">
        <v>83</v>
      </c>
      <c r="AW99" s="13" t="s">
        <v>35</v>
      </c>
      <c r="AX99" s="13" t="s">
        <v>74</v>
      </c>
      <c r="AY99" s="245" t="s">
        <v>190</v>
      </c>
    </row>
    <row r="100" s="13" customFormat="1">
      <c r="A100" s="13"/>
      <c r="B100" s="235"/>
      <c r="C100" s="236"/>
      <c r="D100" s="228" t="s">
        <v>202</v>
      </c>
      <c r="E100" s="237" t="s">
        <v>19</v>
      </c>
      <c r="F100" s="238" t="s">
        <v>1154</v>
      </c>
      <c r="G100" s="236"/>
      <c r="H100" s="239">
        <v>170.75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202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190</v>
      </c>
    </row>
    <row r="101" s="13" customFormat="1">
      <c r="A101" s="13"/>
      <c r="B101" s="235"/>
      <c r="C101" s="236"/>
      <c r="D101" s="228" t="s">
        <v>202</v>
      </c>
      <c r="E101" s="237" t="s">
        <v>19</v>
      </c>
      <c r="F101" s="238" t="s">
        <v>1155</v>
      </c>
      <c r="G101" s="236"/>
      <c r="H101" s="239">
        <v>834.67999999999995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202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190</v>
      </c>
    </row>
    <row r="102" s="14" customFormat="1">
      <c r="A102" s="14"/>
      <c r="B102" s="246"/>
      <c r="C102" s="247"/>
      <c r="D102" s="228" t="s">
        <v>202</v>
      </c>
      <c r="E102" s="248" t="s">
        <v>759</v>
      </c>
      <c r="F102" s="249" t="s">
        <v>217</v>
      </c>
      <c r="G102" s="247"/>
      <c r="H102" s="250">
        <v>1449.26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202</v>
      </c>
      <c r="AU102" s="256" t="s">
        <v>83</v>
      </c>
      <c r="AV102" s="14" t="s">
        <v>196</v>
      </c>
      <c r="AW102" s="14" t="s">
        <v>35</v>
      </c>
      <c r="AX102" s="14" t="s">
        <v>81</v>
      </c>
      <c r="AY102" s="256" t="s">
        <v>190</v>
      </c>
    </row>
    <row r="103" s="2" customFormat="1" ht="16.5" customHeight="1">
      <c r="A103" s="40"/>
      <c r="B103" s="41"/>
      <c r="C103" s="215" t="s">
        <v>112</v>
      </c>
      <c r="D103" s="215" t="s">
        <v>192</v>
      </c>
      <c r="E103" s="216" t="s">
        <v>1156</v>
      </c>
      <c r="F103" s="217" t="s">
        <v>1157</v>
      </c>
      <c r="G103" s="218" t="s">
        <v>233</v>
      </c>
      <c r="H103" s="219">
        <v>109.375</v>
      </c>
      <c r="I103" s="220"/>
      <c r="J103" s="221">
        <f>ROUND(I103*H103,2)</f>
        <v>0</v>
      </c>
      <c r="K103" s="217" t="s">
        <v>195</v>
      </c>
      <c r="L103" s="46"/>
      <c r="M103" s="222" t="s">
        <v>19</v>
      </c>
      <c r="N103" s="223" t="s">
        <v>45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196</v>
      </c>
      <c r="AT103" s="226" t="s">
        <v>192</v>
      </c>
      <c r="AU103" s="226" t="s">
        <v>83</v>
      </c>
      <c r="AY103" s="19" t="s">
        <v>190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196</v>
      </c>
      <c r="BM103" s="226" t="s">
        <v>1158</v>
      </c>
    </row>
    <row r="104" s="2" customFormat="1">
      <c r="A104" s="40"/>
      <c r="B104" s="41"/>
      <c r="C104" s="42"/>
      <c r="D104" s="228" t="s">
        <v>198</v>
      </c>
      <c r="E104" s="42"/>
      <c r="F104" s="229" t="s">
        <v>1159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198</v>
      </c>
      <c r="AU104" s="19" t="s">
        <v>83</v>
      </c>
    </row>
    <row r="105" s="2" customFormat="1">
      <c r="A105" s="40"/>
      <c r="B105" s="41"/>
      <c r="C105" s="42"/>
      <c r="D105" s="233" t="s">
        <v>200</v>
      </c>
      <c r="E105" s="42"/>
      <c r="F105" s="234" t="s">
        <v>1160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200</v>
      </c>
      <c r="AU105" s="19" t="s">
        <v>83</v>
      </c>
    </row>
    <row r="106" s="13" customFormat="1">
      <c r="A106" s="13"/>
      <c r="B106" s="235"/>
      <c r="C106" s="236"/>
      <c r="D106" s="228" t="s">
        <v>202</v>
      </c>
      <c r="E106" s="237" t="s">
        <v>1134</v>
      </c>
      <c r="F106" s="238" t="s">
        <v>1161</v>
      </c>
      <c r="G106" s="236"/>
      <c r="H106" s="239">
        <v>109.375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202</v>
      </c>
      <c r="AU106" s="245" t="s">
        <v>83</v>
      </c>
      <c r="AV106" s="13" t="s">
        <v>83</v>
      </c>
      <c r="AW106" s="13" t="s">
        <v>35</v>
      </c>
      <c r="AX106" s="13" t="s">
        <v>81</v>
      </c>
      <c r="AY106" s="245" t="s">
        <v>190</v>
      </c>
    </row>
    <row r="107" s="2" customFormat="1" ht="16.5" customHeight="1">
      <c r="A107" s="40"/>
      <c r="B107" s="41"/>
      <c r="C107" s="215" t="s">
        <v>196</v>
      </c>
      <c r="D107" s="215" t="s">
        <v>192</v>
      </c>
      <c r="E107" s="216" t="s">
        <v>1162</v>
      </c>
      <c r="F107" s="217" t="s">
        <v>1163</v>
      </c>
      <c r="G107" s="218" t="s">
        <v>132</v>
      </c>
      <c r="H107" s="219">
        <v>349</v>
      </c>
      <c r="I107" s="220"/>
      <c r="J107" s="221">
        <f>ROUND(I107*H107,2)</f>
        <v>0</v>
      </c>
      <c r="K107" s="217" t="s">
        <v>195</v>
      </c>
      <c r="L107" s="46"/>
      <c r="M107" s="222" t="s">
        <v>19</v>
      </c>
      <c r="N107" s="223" t="s">
        <v>45</v>
      </c>
      <c r="O107" s="86"/>
      <c r="P107" s="224">
        <f>O107*H107</f>
        <v>0</v>
      </c>
      <c r="Q107" s="224">
        <v>0.00084999999999999995</v>
      </c>
      <c r="R107" s="224">
        <f>Q107*H107</f>
        <v>0.29664999999999997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196</v>
      </c>
      <c r="AT107" s="226" t="s">
        <v>192</v>
      </c>
      <c r="AU107" s="226" t="s">
        <v>83</v>
      </c>
      <c r="AY107" s="19" t="s">
        <v>190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196</v>
      </c>
      <c r="BM107" s="226" t="s">
        <v>1164</v>
      </c>
    </row>
    <row r="108" s="2" customFormat="1">
      <c r="A108" s="40"/>
      <c r="B108" s="41"/>
      <c r="C108" s="42"/>
      <c r="D108" s="228" t="s">
        <v>198</v>
      </c>
      <c r="E108" s="42"/>
      <c r="F108" s="229" t="s">
        <v>1165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198</v>
      </c>
      <c r="AU108" s="19" t="s">
        <v>83</v>
      </c>
    </row>
    <row r="109" s="2" customFormat="1">
      <c r="A109" s="40"/>
      <c r="B109" s="41"/>
      <c r="C109" s="42"/>
      <c r="D109" s="233" t="s">
        <v>200</v>
      </c>
      <c r="E109" s="42"/>
      <c r="F109" s="234" t="s">
        <v>1166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200</v>
      </c>
      <c r="AU109" s="19" t="s">
        <v>83</v>
      </c>
    </row>
    <row r="110" s="13" customFormat="1">
      <c r="A110" s="13"/>
      <c r="B110" s="235"/>
      <c r="C110" s="236"/>
      <c r="D110" s="228" t="s">
        <v>202</v>
      </c>
      <c r="E110" s="237" t="s">
        <v>1132</v>
      </c>
      <c r="F110" s="238" t="s">
        <v>1133</v>
      </c>
      <c r="G110" s="236"/>
      <c r="H110" s="239">
        <v>349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202</v>
      </c>
      <c r="AU110" s="245" t="s">
        <v>83</v>
      </c>
      <c r="AV110" s="13" t="s">
        <v>83</v>
      </c>
      <c r="AW110" s="13" t="s">
        <v>35</v>
      </c>
      <c r="AX110" s="13" t="s">
        <v>81</v>
      </c>
      <c r="AY110" s="245" t="s">
        <v>190</v>
      </c>
    </row>
    <row r="111" s="2" customFormat="1" ht="16.5" customHeight="1">
      <c r="A111" s="40"/>
      <c r="B111" s="41"/>
      <c r="C111" s="215" t="s">
        <v>224</v>
      </c>
      <c r="D111" s="215" t="s">
        <v>192</v>
      </c>
      <c r="E111" s="216" t="s">
        <v>1167</v>
      </c>
      <c r="F111" s="217" t="s">
        <v>1168</v>
      </c>
      <c r="G111" s="218" t="s">
        <v>132</v>
      </c>
      <c r="H111" s="219">
        <v>349</v>
      </c>
      <c r="I111" s="220"/>
      <c r="J111" s="221">
        <f>ROUND(I111*H111,2)</f>
        <v>0</v>
      </c>
      <c r="K111" s="217" t="s">
        <v>195</v>
      </c>
      <c r="L111" s="46"/>
      <c r="M111" s="222" t="s">
        <v>19</v>
      </c>
      <c r="N111" s="223" t="s">
        <v>45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196</v>
      </c>
      <c r="AT111" s="226" t="s">
        <v>192</v>
      </c>
      <c r="AU111" s="226" t="s">
        <v>83</v>
      </c>
      <c r="AY111" s="19" t="s">
        <v>190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81</v>
      </c>
      <c r="BK111" s="227">
        <f>ROUND(I111*H111,2)</f>
        <v>0</v>
      </c>
      <c r="BL111" s="19" t="s">
        <v>196</v>
      </c>
      <c r="BM111" s="226" t="s">
        <v>1169</v>
      </c>
    </row>
    <row r="112" s="2" customFormat="1">
      <c r="A112" s="40"/>
      <c r="B112" s="41"/>
      <c r="C112" s="42"/>
      <c r="D112" s="228" t="s">
        <v>198</v>
      </c>
      <c r="E112" s="42"/>
      <c r="F112" s="229" t="s">
        <v>1170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198</v>
      </c>
      <c r="AU112" s="19" t="s">
        <v>83</v>
      </c>
    </row>
    <row r="113" s="2" customFormat="1">
      <c r="A113" s="40"/>
      <c r="B113" s="41"/>
      <c r="C113" s="42"/>
      <c r="D113" s="233" t="s">
        <v>200</v>
      </c>
      <c r="E113" s="42"/>
      <c r="F113" s="234" t="s">
        <v>1171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200</v>
      </c>
      <c r="AU113" s="19" t="s">
        <v>83</v>
      </c>
    </row>
    <row r="114" s="13" customFormat="1">
      <c r="A114" s="13"/>
      <c r="B114" s="235"/>
      <c r="C114" s="236"/>
      <c r="D114" s="228" t="s">
        <v>202</v>
      </c>
      <c r="E114" s="237" t="s">
        <v>19</v>
      </c>
      <c r="F114" s="238" t="s">
        <v>1132</v>
      </c>
      <c r="G114" s="236"/>
      <c r="H114" s="239">
        <v>349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202</v>
      </c>
      <c r="AU114" s="245" t="s">
        <v>83</v>
      </c>
      <c r="AV114" s="13" t="s">
        <v>83</v>
      </c>
      <c r="AW114" s="13" t="s">
        <v>35</v>
      </c>
      <c r="AX114" s="13" t="s">
        <v>81</v>
      </c>
      <c r="AY114" s="245" t="s">
        <v>190</v>
      </c>
    </row>
    <row r="115" s="2" customFormat="1" ht="21.75" customHeight="1">
      <c r="A115" s="40"/>
      <c r="B115" s="41"/>
      <c r="C115" s="215" t="s">
        <v>230</v>
      </c>
      <c r="D115" s="215" t="s">
        <v>192</v>
      </c>
      <c r="E115" s="216" t="s">
        <v>778</v>
      </c>
      <c r="F115" s="217" t="s">
        <v>779</v>
      </c>
      <c r="G115" s="218" t="s">
        <v>233</v>
      </c>
      <c r="H115" s="219">
        <v>2234</v>
      </c>
      <c r="I115" s="220"/>
      <c r="J115" s="221">
        <f>ROUND(I115*H115,2)</f>
        <v>0</v>
      </c>
      <c r="K115" s="217" t="s">
        <v>195</v>
      </c>
      <c r="L115" s="46"/>
      <c r="M115" s="222" t="s">
        <v>19</v>
      </c>
      <c r="N115" s="223" t="s">
        <v>45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196</v>
      </c>
      <c r="AT115" s="226" t="s">
        <v>192</v>
      </c>
      <c r="AU115" s="226" t="s">
        <v>83</v>
      </c>
      <c r="AY115" s="19" t="s">
        <v>190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81</v>
      </c>
      <c r="BK115" s="227">
        <f>ROUND(I115*H115,2)</f>
        <v>0</v>
      </c>
      <c r="BL115" s="19" t="s">
        <v>196</v>
      </c>
      <c r="BM115" s="226" t="s">
        <v>1172</v>
      </c>
    </row>
    <row r="116" s="2" customFormat="1">
      <c r="A116" s="40"/>
      <c r="B116" s="41"/>
      <c r="C116" s="42"/>
      <c r="D116" s="228" t="s">
        <v>198</v>
      </c>
      <c r="E116" s="42"/>
      <c r="F116" s="229" t="s">
        <v>781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198</v>
      </c>
      <c r="AU116" s="19" t="s">
        <v>83</v>
      </c>
    </row>
    <row r="117" s="2" customFormat="1">
      <c r="A117" s="40"/>
      <c r="B117" s="41"/>
      <c r="C117" s="42"/>
      <c r="D117" s="233" t="s">
        <v>200</v>
      </c>
      <c r="E117" s="42"/>
      <c r="F117" s="234" t="s">
        <v>782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200</v>
      </c>
      <c r="AU117" s="19" t="s">
        <v>83</v>
      </c>
    </row>
    <row r="118" s="15" customFormat="1">
      <c r="A118" s="15"/>
      <c r="B118" s="257"/>
      <c r="C118" s="258"/>
      <c r="D118" s="228" t="s">
        <v>202</v>
      </c>
      <c r="E118" s="259" t="s">
        <v>19</v>
      </c>
      <c r="F118" s="260" t="s">
        <v>783</v>
      </c>
      <c r="G118" s="258"/>
      <c r="H118" s="259" t="s">
        <v>19</v>
      </c>
      <c r="I118" s="261"/>
      <c r="J118" s="258"/>
      <c r="K118" s="258"/>
      <c r="L118" s="262"/>
      <c r="M118" s="263"/>
      <c r="N118" s="264"/>
      <c r="O118" s="264"/>
      <c r="P118" s="264"/>
      <c r="Q118" s="264"/>
      <c r="R118" s="264"/>
      <c r="S118" s="264"/>
      <c r="T118" s="26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202</v>
      </c>
      <c r="AU118" s="266" t="s">
        <v>83</v>
      </c>
      <c r="AV118" s="15" t="s">
        <v>81</v>
      </c>
      <c r="AW118" s="15" t="s">
        <v>35</v>
      </c>
      <c r="AX118" s="15" t="s">
        <v>74</v>
      </c>
      <c r="AY118" s="266" t="s">
        <v>190</v>
      </c>
    </row>
    <row r="119" s="13" customFormat="1">
      <c r="A119" s="13"/>
      <c r="B119" s="235"/>
      <c r="C119" s="236"/>
      <c r="D119" s="228" t="s">
        <v>202</v>
      </c>
      <c r="E119" s="237" t="s">
        <v>19</v>
      </c>
      <c r="F119" s="238" t="s">
        <v>755</v>
      </c>
      <c r="G119" s="236"/>
      <c r="H119" s="239">
        <v>1117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202</v>
      </c>
      <c r="AU119" s="245" t="s">
        <v>83</v>
      </c>
      <c r="AV119" s="13" t="s">
        <v>83</v>
      </c>
      <c r="AW119" s="13" t="s">
        <v>35</v>
      </c>
      <c r="AX119" s="13" t="s">
        <v>74</v>
      </c>
      <c r="AY119" s="245" t="s">
        <v>190</v>
      </c>
    </row>
    <row r="120" s="15" customFormat="1">
      <c r="A120" s="15"/>
      <c r="B120" s="257"/>
      <c r="C120" s="258"/>
      <c r="D120" s="228" t="s">
        <v>202</v>
      </c>
      <c r="E120" s="259" t="s">
        <v>19</v>
      </c>
      <c r="F120" s="260" t="s">
        <v>784</v>
      </c>
      <c r="G120" s="258"/>
      <c r="H120" s="259" t="s">
        <v>19</v>
      </c>
      <c r="I120" s="261"/>
      <c r="J120" s="258"/>
      <c r="K120" s="258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202</v>
      </c>
      <c r="AU120" s="266" t="s">
        <v>83</v>
      </c>
      <c r="AV120" s="15" t="s">
        <v>81</v>
      </c>
      <c r="AW120" s="15" t="s">
        <v>35</v>
      </c>
      <c r="AX120" s="15" t="s">
        <v>74</v>
      </c>
      <c r="AY120" s="266" t="s">
        <v>190</v>
      </c>
    </row>
    <row r="121" s="13" customFormat="1">
      <c r="A121" s="13"/>
      <c r="B121" s="235"/>
      <c r="C121" s="236"/>
      <c r="D121" s="228" t="s">
        <v>202</v>
      </c>
      <c r="E121" s="237" t="s">
        <v>19</v>
      </c>
      <c r="F121" s="238" t="s">
        <v>755</v>
      </c>
      <c r="G121" s="236"/>
      <c r="H121" s="239">
        <v>1117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202</v>
      </c>
      <c r="AU121" s="245" t="s">
        <v>83</v>
      </c>
      <c r="AV121" s="13" t="s">
        <v>83</v>
      </c>
      <c r="AW121" s="13" t="s">
        <v>35</v>
      </c>
      <c r="AX121" s="13" t="s">
        <v>74</v>
      </c>
      <c r="AY121" s="245" t="s">
        <v>190</v>
      </c>
    </row>
    <row r="122" s="14" customFormat="1">
      <c r="A122" s="14"/>
      <c r="B122" s="246"/>
      <c r="C122" s="247"/>
      <c r="D122" s="228" t="s">
        <v>202</v>
      </c>
      <c r="E122" s="248" t="s">
        <v>19</v>
      </c>
      <c r="F122" s="249" t="s">
        <v>217</v>
      </c>
      <c r="G122" s="247"/>
      <c r="H122" s="250">
        <v>2234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202</v>
      </c>
      <c r="AU122" s="256" t="s">
        <v>83</v>
      </c>
      <c r="AV122" s="14" t="s">
        <v>196</v>
      </c>
      <c r="AW122" s="14" t="s">
        <v>35</v>
      </c>
      <c r="AX122" s="14" t="s">
        <v>81</v>
      </c>
      <c r="AY122" s="256" t="s">
        <v>190</v>
      </c>
    </row>
    <row r="123" s="2" customFormat="1" ht="21.75" customHeight="1">
      <c r="A123" s="40"/>
      <c r="B123" s="41"/>
      <c r="C123" s="215" t="s">
        <v>244</v>
      </c>
      <c r="D123" s="215" t="s">
        <v>192</v>
      </c>
      <c r="E123" s="216" t="s">
        <v>785</v>
      </c>
      <c r="F123" s="217" t="s">
        <v>786</v>
      </c>
      <c r="G123" s="218" t="s">
        <v>233</v>
      </c>
      <c r="H123" s="219">
        <v>441.63499999999999</v>
      </c>
      <c r="I123" s="220"/>
      <c r="J123" s="221">
        <f>ROUND(I123*H123,2)</f>
        <v>0</v>
      </c>
      <c r="K123" s="217" t="s">
        <v>195</v>
      </c>
      <c r="L123" s="46"/>
      <c r="M123" s="222" t="s">
        <v>19</v>
      </c>
      <c r="N123" s="223" t="s">
        <v>45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196</v>
      </c>
      <c r="AT123" s="226" t="s">
        <v>192</v>
      </c>
      <c r="AU123" s="226" t="s">
        <v>83</v>
      </c>
      <c r="AY123" s="19" t="s">
        <v>190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196</v>
      </c>
      <c r="BM123" s="226" t="s">
        <v>1173</v>
      </c>
    </row>
    <row r="124" s="2" customFormat="1">
      <c r="A124" s="40"/>
      <c r="B124" s="41"/>
      <c r="C124" s="42"/>
      <c r="D124" s="228" t="s">
        <v>198</v>
      </c>
      <c r="E124" s="42"/>
      <c r="F124" s="229" t="s">
        <v>788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198</v>
      </c>
      <c r="AU124" s="19" t="s">
        <v>83</v>
      </c>
    </row>
    <row r="125" s="2" customFormat="1">
      <c r="A125" s="40"/>
      <c r="B125" s="41"/>
      <c r="C125" s="42"/>
      <c r="D125" s="233" t="s">
        <v>200</v>
      </c>
      <c r="E125" s="42"/>
      <c r="F125" s="234" t="s">
        <v>789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200</v>
      </c>
      <c r="AU125" s="19" t="s">
        <v>83</v>
      </c>
    </row>
    <row r="126" s="15" customFormat="1">
      <c r="A126" s="15"/>
      <c r="B126" s="257"/>
      <c r="C126" s="258"/>
      <c r="D126" s="228" t="s">
        <v>202</v>
      </c>
      <c r="E126" s="259" t="s">
        <v>19</v>
      </c>
      <c r="F126" s="260" t="s">
        <v>790</v>
      </c>
      <c r="G126" s="258"/>
      <c r="H126" s="259" t="s">
        <v>19</v>
      </c>
      <c r="I126" s="261"/>
      <c r="J126" s="258"/>
      <c r="K126" s="258"/>
      <c r="L126" s="262"/>
      <c r="M126" s="263"/>
      <c r="N126" s="264"/>
      <c r="O126" s="264"/>
      <c r="P126" s="264"/>
      <c r="Q126" s="264"/>
      <c r="R126" s="264"/>
      <c r="S126" s="264"/>
      <c r="T126" s="26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6" t="s">
        <v>202</v>
      </c>
      <c r="AU126" s="266" t="s">
        <v>83</v>
      </c>
      <c r="AV126" s="15" t="s">
        <v>81</v>
      </c>
      <c r="AW126" s="15" t="s">
        <v>35</v>
      </c>
      <c r="AX126" s="15" t="s">
        <v>74</v>
      </c>
      <c r="AY126" s="266" t="s">
        <v>190</v>
      </c>
    </row>
    <row r="127" s="13" customFormat="1">
      <c r="A127" s="13"/>
      <c r="B127" s="235"/>
      <c r="C127" s="236"/>
      <c r="D127" s="228" t="s">
        <v>202</v>
      </c>
      <c r="E127" s="237" t="s">
        <v>757</v>
      </c>
      <c r="F127" s="238" t="s">
        <v>1174</v>
      </c>
      <c r="G127" s="236"/>
      <c r="H127" s="239">
        <v>441.63499999999999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202</v>
      </c>
      <c r="AU127" s="245" t="s">
        <v>83</v>
      </c>
      <c r="AV127" s="13" t="s">
        <v>83</v>
      </c>
      <c r="AW127" s="13" t="s">
        <v>35</v>
      </c>
      <c r="AX127" s="13" t="s">
        <v>81</v>
      </c>
      <c r="AY127" s="245" t="s">
        <v>190</v>
      </c>
    </row>
    <row r="128" s="2" customFormat="1" ht="16.5" customHeight="1">
      <c r="A128" s="40"/>
      <c r="B128" s="41"/>
      <c r="C128" s="215" t="s">
        <v>249</v>
      </c>
      <c r="D128" s="215" t="s">
        <v>192</v>
      </c>
      <c r="E128" s="216" t="s">
        <v>792</v>
      </c>
      <c r="F128" s="217" t="s">
        <v>793</v>
      </c>
      <c r="G128" s="218" t="s">
        <v>233</v>
      </c>
      <c r="H128" s="219">
        <v>1558.635</v>
      </c>
      <c r="I128" s="220"/>
      <c r="J128" s="221">
        <f>ROUND(I128*H128,2)</f>
        <v>0</v>
      </c>
      <c r="K128" s="217" t="s">
        <v>195</v>
      </c>
      <c r="L128" s="46"/>
      <c r="M128" s="222" t="s">
        <v>19</v>
      </c>
      <c r="N128" s="223" t="s">
        <v>45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196</v>
      </c>
      <c r="AT128" s="226" t="s">
        <v>192</v>
      </c>
      <c r="AU128" s="226" t="s">
        <v>83</v>
      </c>
      <c r="AY128" s="19" t="s">
        <v>190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196</v>
      </c>
      <c r="BM128" s="226" t="s">
        <v>1175</v>
      </c>
    </row>
    <row r="129" s="2" customFormat="1">
      <c r="A129" s="40"/>
      <c r="B129" s="41"/>
      <c r="C129" s="42"/>
      <c r="D129" s="228" t="s">
        <v>198</v>
      </c>
      <c r="E129" s="42"/>
      <c r="F129" s="229" t="s">
        <v>795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198</v>
      </c>
      <c r="AU129" s="19" t="s">
        <v>83</v>
      </c>
    </row>
    <row r="130" s="2" customFormat="1">
      <c r="A130" s="40"/>
      <c r="B130" s="41"/>
      <c r="C130" s="42"/>
      <c r="D130" s="233" t="s">
        <v>200</v>
      </c>
      <c r="E130" s="42"/>
      <c r="F130" s="234" t="s">
        <v>796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200</v>
      </c>
      <c r="AU130" s="19" t="s">
        <v>83</v>
      </c>
    </row>
    <row r="131" s="15" customFormat="1">
      <c r="A131" s="15"/>
      <c r="B131" s="257"/>
      <c r="C131" s="258"/>
      <c r="D131" s="228" t="s">
        <v>202</v>
      </c>
      <c r="E131" s="259" t="s">
        <v>19</v>
      </c>
      <c r="F131" s="260" t="s">
        <v>784</v>
      </c>
      <c r="G131" s="258"/>
      <c r="H131" s="259" t="s">
        <v>19</v>
      </c>
      <c r="I131" s="261"/>
      <c r="J131" s="258"/>
      <c r="K131" s="258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202</v>
      </c>
      <c r="AU131" s="266" t="s">
        <v>83</v>
      </c>
      <c r="AV131" s="15" t="s">
        <v>81</v>
      </c>
      <c r="AW131" s="15" t="s">
        <v>35</v>
      </c>
      <c r="AX131" s="15" t="s">
        <v>74</v>
      </c>
      <c r="AY131" s="266" t="s">
        <v>190</v>
      </c>
    </row>
    <row r="132" s="13" customFormat="1">
      <c r="A132" s="13"/>
      <c r="B132" s="235"/>
      <c r="C132" s="236"/>
      <c r="D132" s="228" t="s">
        <v>202</v>
      </c>
      <c r="E132" s="237" t="s">
        <v>19</v>
      </c>
      <c r="F132" s="238" t="s">
        <v>755</v>
      </c>
      <c r="G132" s="236"/>
      <c r="H132" s="239">
        <v>1117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202</v>
      </c>
      <c r="AU132" s="245" t="s">
        <v>83</v>
      </c>
      <c r="AV132" s="13" t="s">
        <v>83</v>
      </c>
      <c r="AW132" s="13" t="s">
        <v>35</v>
      </c>
      <c r="AX132" s="13" t="s">
        <v>74</v>
      </c>
      <c r="AY132" s="245" t="s">
        <v>190</v>
      </c>
    </row>
    <row r="133" s="15" customFormat="1">
      <c r="A133" s="15"/>
      <c r="B133" s="257"/>
      <c r="C133" s="258"/>
      <c r="D133" s="228" t="s">
        <v>202</v>
      </c>
      <c r="E133" s="259" t="s">
        <v>19</v>
      </c>
      <c r="F133" s="260" t="s">
        <v>797</v>
      </c>
      <c r="G133" s="258"/>
      <c r="H133" s="259" t="s">
        <v>19</v>
      </c>
      <c r="I133" s="261"/>
      <c r="J133" s="258"/>
      <c r="K133" s="258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202</v>
      </c>
      <c r="AU133" s="266" t="s">
        <v>83</v>
      </c>
      <c r="AV133" s="15" t="s">
        <v>81</v>
      </c>
      <c r="AW133" s="15" t="s">
        <v>35</v>
      </c>
      <c r="AX133" s="15" t="s">
        <v>74</v>
      </c>
      <c r="AY133" s="266" t="s">
        <v>190</v>
      </c>
    </row>
    <row r="134" s="13" customFormat="1">
      <c r="A134" s="13"/>
      <c r="B134" s="235"/>
      <c r="C134" s="236"/>
      <c r="D134" s="228" t="s">
        <v>202</v>
      </c>
      <c r="E134" s="237" t="s">
        <v>19</v>
      </c>
      <c r="F134" s="238" t="s">
        <v>757</v>
      </c>
      <c r="G134" s="236"/>
      <c r="H134" s="239">
        <v>441.63499999999999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202</v>
      </c>
      <c r="AU134" s="245" t="s">
        <v>83</v>
      </c>
      <c r="AV134" s="13" t="s">
        <v>83</v>
      </c>
      <c r="AW134" s="13" t="s">
        <v>35</v>
      </c>
      <c r="AX134" s="13" t="s">
        <v>74</v>
      </c>
      <c r="AY134" s="245" t="s">
        <v>190</v>
      </c>
    </row>
    <row r="135" s="14" customFormat="1">
      <c r="A135" s="14"/>
      <c r="B135" s="246"/>
      <c r="C135" s="247"/>
      <c r="D135" s="228" t="s">
        <v>202</v>
      </c>
      <c r="E135" s="248" t="s">
        <v>19</v>
      </c>
      <c r="F135" s="249" t="s">
        <v>217</v>
      </c>
      <c r="G135" s="247"/>
      <c r="H135" s="250">
        <v>1558.635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202</v>
      </c>
      <c r="AU135" s="256" t="s">
        <v>83</v>
      </c>
      <c r="AV135" s="14" t="s">
        <v>196</v>
      </c>
      <c r="AW135" s="14" t="s">
        <v>35</v>
      </c>
      <c r="AX135" s="14" t="s">
        <v>81</v>
      </c>
      <c r="AY135" s="256" t="s">
        <v>190</v>
      </c>
    </row>
    <row r="136" s="2" customFormat="1" ht="16.5" customHeight="1">
      <c r="A136" s="40"/>
      <c r="B136" s="41"/>
      <c r="C136" s="215" t="s">
        <v>259</v>
      </c>
      <c r="D136" s="215" t="s">
        <v>192</v>
      </c>
      <c r="E136" s="216" t="s">
        <v>798</v>
      </c>
      <c r="F136" s="217" t="s">
        <v>799</v>
      </c>
      <c r="G136" s="218" t="s">
        <v>279</v>
      </c>
      <c r="H136" s="219">
        <v>883.26999999999998</v>
      </c>
      <c r="I136" s="220"/>
      <c r="J136" s="221">
        <f>ROUND(I136*H136,2)</f>
        <v>0</v>
      </c>
      <c r="K136" s="217" t="s">
        <v>195</v>
      </c>
      <c r="L136" s="46"/>
      <c r="M136" s="222" t="s">
        <v>19</v>
      </c>
      <c r="N136" s="223" t="s">
        <v>45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196</v>
      </c>
      <c r="AT136" s="226" t="s">
        <v>192</v>
      </c>
      <c r="AU136" s="226" t="s">
        <v>83</v>
      </c>
      <c r="AY136" s="19" t="s">
        <v>190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81</v>
      </c>
      <c r="BK136" s="227">
        <f>ROUND(I136*H136,2)</f>
        <v>0</v>
      </c>
      <c r="BL136" s="19" t="s">
        <v>196</v>
      </c>
      <c r="BM136" s="226" t="s">
        <v>1176</v>
      </c>
    </row>
    <row r="137" s="2" customFormat="1">
      <c r="A137" s="40"/>
      <c r="B137" s="41"/>
      <c r="C137" s="42"/>
      <c r="D137" s="228" t="s">
        <v>198</v>
      </c>
      <c r="E137" s="42"/>
      <c r="F137" s="229" t="s">
        <v>801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198</v>
      </c>
      <c r="AU137" s="19" t="s">
        <v>83</v>
      </c>
    </row>
    <row r="138" s="2" customFormat="1">
      <c r="A138" s="40"/>
      <c r="B138" s="41"/>
      <c r="C138" s="42"/>
      <c r="D138" s="233" t="s">
        <v>200</v>
      </c>
      <c r="E138" s="42"/>
      <c r="F138" s="234" t="s">
        <v>802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200</v>
      </c>
      <c r="AU138" s="19" t="s">
        <v>83</v>
      </c>
    </row>
    <row r="139" s="13" customFormat="1">
      <c r="A139" s="13"/>
      <c r="B139" s="235"/>
      <c r="C139" s="236"/>
      <c r="D139" s="228" t="s">
        <v>202</v>
      </c>
      <c r="E139" s="237" t="s">
        <v>19</v>
      </c>
      <c r="F139" s="238" t="s">
        <v>757</v>
      </c>
      <c r="G139" s="236"/>
      <c r="H139" s="239">
        <v>441.63499999999999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202</v>
      </c>
      <c r="AU139" s="245" t="s">
        <v>83</v>
      </c>
      <c r="AV139" s="13" t="s">
        <v>83</v>
      </c>
      <c r="AW139" s="13" t="s">
        <v>35</v>
      </c>
      <c r="AX139" s="13" t="s">
        <v>81</v>
      </c>
      <c r="AY139" s="245" t="s">
        <v>190</v>
      </c>
    </row>
    <row r="140" s="13" customFormat="1">
      <c r="A140" s="13"/>
      <c r="B140" s="235"/>
      <c r="C140" s="236"/>
      <c r="D140" s="228" t="s">
        <v>202</v>
      </c>
      <c r="E140" s="236"/>
      <c r="F140" s="238" t="s">
        <v>1177</v>
      </c>
      <c r="G140" s="236"/>
      <c r="H140" s="239">
        <v>883.26999999999998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202</v>
      </c>
      <c r="AU140" s="245" t="s">
        <v>83</v>
      </c>
      <c r="AV140" s="13" t="s">
        <v>83</v>
      </c>
      <c r="AW140" s="13" t="s">
        <v>4</v>
      </c>
      <c r="AX140" s="13" t="s">
        <v>81</v>
      </c>
      <c r="AY140" s="245" t="s">
        <v>190</v>
      </c>
    </row>
    <row r="141" s="2" customFormat="1" ht="16.5" customHeight="1">
      <c r="A141" s="40"/>
      <c r="B141" s="41"/>
      <c r="C141" s="215" t="s">
        <v>266</v>
      </c>
      <c r="D141" s="215" t="s">
        <v>192</v>
      </c>
      <c r="E141" s="216" t="s">
        <v>804</v>
      </c>
      <c r="F141" s="217" t="s">
        <v>805</v>
      </c>
      <c r="G141" s="218" t="s">
        <v>233</v>
      </c>
      <c r="H141" s="219">
        <v>441.63499999999999</v>
      </c>
      <c r="I141" s="220"/>
      <c r="J141" s="221">
        <f>ROUND(I141*H141,2)</f>
        <v>0</v>
      </c>
      <c r="K141" s="217" t="s">
        <v>195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196</v>
      </c>
      <c r="AT141" s="226" t="s">
        <v>192</v>
      </c>
      <c r="AU141" s="226" t="s">
        <v>83</v>
      </c>
      <c r="AY141" s="19" t="s">
        <v>190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196</v>
      </c>
      <c r="BM141" s="226" t="s">
        <v>1178</v>
      </c>
    </row>
    <row r="142" s="2" customFormat="1">
      <c r="A142" s="40"/>
      <c r="B142" s="41"/>
      <c r="C142" s="42"/>
      <c r="D142" s="228" t="s">
        <v>198</v>
      </c>
      <c r="E142" s="42"/>
      <c r="F142" s="229" t="s">
        <v>807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198</v>
      </c>
      <c r="AU142" s="19" t="s">
        <v>83</v>
      </c>
    </row>
    <row r="143" s="2" customFormat="1">
      <c r="A143" s="40"/>
      <c r="B143" s="41"/>
      <c r="C143" s="42"/>
      <c r="D143" s="233" t="s">
        <v>200</v>
      </c>
      <c r="E143" s="42"/>
      <c r="F143" s="234" t="s">
        <v>808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200</v>
      </c>
      <c r="AU143" s="19" t="s">
        <v>83</v>
      </c>
    </row>
    <row r="144" s="13" customFormat="1">
      <c r="A144" s="13"/>
      <c r="B144" s="235"/>
      <c r="C144" s="236"/>
      <c r="D144" s="228" t="s">
        <v>202</v>
      </c>
      <c r="E144" s="237" t="s">
        <v>19</v>
      </c>
      <c r="F144" s="238" t="s">
        <v>757</v>
      </c>
      <c r="G144" s="236"/>
      <c r="H144" s="239">
        <v>441.63499999999999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202</v>
      </c>
      <c r="AU144" s="245" t="s">
        <v>83</v>
      </c>
      <c r="AV144" s="13" t="s">
        <v>83</v>
      </c>
      <c r="AW144" s="13" t="s">
        <v>35</v>
      </c>
      <c r="AX144" s="13" t="s">
        <v>81</v>
      </c>
      <c r="AY144" s="245" t="s">
        <v>190</v>
      </c>
    </row>
    <row r="145" s="2" customFormat="1" ht="16.5" customHeight="1">
      <c r="A145" s="40"/>
      <c r="B145" s="41"/>
      <c r="C145" s="215" t="s">
        <v>270</v>
      </c>
      <c r="D145" s="215" t="s">
        <v>192</v>
      </c>
      <c r="E145" s="216" t="s">
        <v>809</v>
      </c>
      <c r="F145" s="217" t="s">
        <v>810</v>
      </c>
      <c r="G145" s="218" t="s">
        <v>233</v>
      </c>
      <c r="H145" s="219">
        <v>1117</v>
      </c>
      <c r="I145" s="220"/>
      <c r="J145" s="221">
        <f>ROUND(I145*H145,2)</f>
        <v>0</v>
      </c>
      <c r="K145" s="217" t="s">
        <v>195</v>
      </c>
      <c r="L145" s="46"/>
      <c r="M145" s="222" t="s">
        <v>19</v>
      </c>
      <c r="N145" s="223" t="s">
        <v>45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196</v>
      </c>
      <c r="AT145" s="226" t="s">
        <v>192</v>
      </c>
      <c r="AU145" s="226" t="s">
        <v>83</v>
      </c>
      <c r="AY145" s="19" t="s">
        <v>190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81</v>
      </c>
      <c r="BK145" s="227">
        <f>ROUND(I145*H145,2)</f>
        <v>0</v>
      </c>
      <c r="BL145" s="19" t="s">
        <v>196</v>
      </c>
      <c r="BM145" s="226" t="s">
        <v>1179</v>
      </c>
    </row>
    <row r="146" s="2" customFormat="1">
      <c r="A146" s="40"/>
      <c r="B146" s="41"/>
      <c r="C146" s="42"/>
      <c r="D146" s="228" t="s">
        <v>198</v>
      </c>
      <c r="E146" s="42"/>
      <c r="F146" s="229" t="s">
        <v>812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198</v>
      </c>
      <c r="AU146" s="19" t="s">
        <v>83</v>
      </c>
    </row>
    <row r="147" s="2" customFormat="1">
      <c r="A147" s="40"/>
      <c r="B147" s="41"/>
      <c r="C147" s="42"/>
      <c r="D147" s="233" t="s">
        <v>200</v>
      </c>
      <c r="E147" s="42"/>
      <c r="F147" s="234" t="s">
        <v>813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200</v>
      </c>
      <c r="AU147" s="19" t="s">
        <v>83</v>
      </c>
    </row>
    <row r="148" s="13" customFormat="1">
      <c r="A148" s="13"/>
      <c r="B148" s="235"/>
      <c r="C148" s="236"/>
      <c r="D148" s="228" t="s">
        <v>202</v>
      </c>
      <c r="E148" s="237" t="s">
        <v>755</v>
      </c>
      <c r="F148" s="238" t="s">
        <v>1137</v>
      </c>
      <c r="G148" s="236"/>
      <c r="H148" s="239">
        <v>1117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202</v>
      </c>
      <c r="AU148" s="245" t="s">
        <v>83</v>
      </c>
      <c r="AV148" s="13" t="s">
        <v>83</v>
      </c>
      <c r="AW148" s="13" t="s">
        <v>35</v>
      </c>
      <c r="AX148" s="13" t="s">
        <v>81</v>
      </c>
      <c r="AY148" s="245" t="s">
        <v>190</v>
      </c>
    </row>
    <row r="149" s="2" customFormat="1" ht="16.5" customHeight="1">
      <c r="A149" s="40"/>
      <c r="B149" s="41"/>
      <c r="C149" s="215" t="s">
        <v>8</v>
      </c>
      <c r="D149" s="215" t="s">
        <v>192</v>
      </c>
      <c r="E149" s="216" t="s">
        <v>814</v>
      </c>
      <c r="F149" s="217" t="s">
        <v>815</v>
      </c>
      <c r="G149" s="218" t="s">
        <v>233</v>
      </c>
      <c r="H149" s="219">
        <v>224.81</v>
      </c>
      <c r="I149" s="220"/>
      <c r="J149" s="221">
        <f>ROUND(I149*H149,2)</f>
        <v>0</v>
      </c>
      <c r="K149" s="217" t="s">
        <v>195</v>
      </c>
      <c r="L149" s="46"/>
      <c r="M149" s="222" t="s">
        <v>19</v>
      </c>
      <c r="N149" s="223" t="s">
        <v>45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196</v>
      </c>
      <c r="AT149" s="226" t="s">
        <v>192</v>
      </c>
      <c r="AU149" s="226" t="s">
        <v>83</v>
      </c>
      <c r="AY149" s="19" t="s">
        <v>190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81</v>
      </c>
      <c r="BK149" s="227">
        <f>ROUND(I149*H149,2)</f>
        <v>0</v>
      </c>
      <c r="BL149" s="19" t="s">
        <v>196</v>
      </c>
      <c r="BM149" s="226" t="s">
        <v>1180</v>
      </c>
    </row>
    <row r="150" s="2" customFormat="1">
      <c r="A150" s="40"/>
      <c r="B150" s="41"/>
      <c r="C150" s="42"/>
      <c r="D150" s="228" t="s">
        <v>198</v>
      </c>
      <c r="E150" s="42"/>
      <c r="F150" s="229" t="s">
        <v>817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198</v>
      </c>
      <c r="AU150" s="19" t="s">
        <v>83</v>
      </c>
    </row>
    <row r="151" s="2" customFormat="1">
      <c r="A151" s="40"/>
      <c r="B151" s="41"/>
      <c r="C151" s="42"/>
      <c r="D151" s="233" t="s">
        <v>200</v>
      </c>
      <c r="E151" s="42"/>
      <c r="F151" s="234" t="s">
        <v>818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200</v>
      </c>
      <c r="AU151" s="19" t="s">
        <v>83</v>
      </c>
    </row>
    <row r="152" s="13" customFormat="1">
      <c r="A152" s="13"/>
      <c r="B152" s="235"/>
      <c r="C152" s="236"/>
      <c r="D152" s="228" t="s">
        <v>202</v>
      </c>
      <c r="E152" s="237" t="s">
        <v>753</v>
      </c>
      <c r="F152" s="238" t="s">
        <v>1136</v>
      </c>
      <c r="G152" s="236"/>
      <c r="H152" s="239">
        <v>224.81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202</v>
      </c>
      <c r="AU152" s="245" t="s">
        <v>83</v>
      </c>
      <c r="AV152" s="13" t="s">
        <v>83</v>
      </c>
      <c r="AW152" s="13" t="s">
        <v>35</v>
      </c>
      <c r="AX152" s="13" t="s">
        <v>81</v>
      </c>
      <c r="AY152" s="245" t="s">
        <v>190</v>
      </c>
    </row>
    <row r="153" s="2" customFormat="1" ht="16.5" customHeight="1">
      <c r="A153" s="40"/>
      <c r="B153" s="41"/>
      <c r="C153" s="267" t="s">
        <v>281</v>
      </c>
      <c r="D153" s="267" t="s">
        <v>276</v>
      </c>
      <c r="E153" s="268" t="s">
        <v>819</v>
      </c>
      <c r="F153" s="269" t="s">
        <v>820</v>
      </c>
      <c r="G153" s="270" t="s">
        <v>279</v>
      </c>
      <c r="H153" s="271">
        <v>449.62</v>
      </c>
      <c r="I153" s="272"/>
      <c r="J153" s="273">
        <f>ROUND(I153*H153,2)</f>
        <v>0</v>
      </c>
      <c r="K153" s="269" t="s">
        <v>195</v>
      </c>
      <c r="L153" s="274"/>
      <c r="M153" s="275" t="s">
        <v>19</v>
      </c>
      <c r="N153" s="276" t="s">
        <v>45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249</v>
      </c>
      <c r="AT153" s="226" t="s">
        <v>276</v>
      </c>
      <c r="AU153" s="226" t="s">
        <v>83</v>
      </c>
      <c r="AY153" s="19" t="s">
        <v>190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81</v>
      </c>
      <c r="BK153" s="227">
        <f>ROUND(I153*H153,2)</f>
        <v>0</v>
      </c>
      <c r="BL153" s="19" t="s">
        <v>196</v>
      </c>
      <c r="BM153" s="226" t="s">
        <v>1181</v>
      </c>
    </row>
    <row r="154" s="2" customFormat="1">
      <c r="A154" s="40"/>
      <c r="B154" s="41"/>
      <c r="C154" s="42"/>
      <c r="D154" s="228" t="s">
        <v>198</v>
      </c>
      <c r="E154" s="42"/>
      <c r="F154" s="229" t="s">
        <v>820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198</v>
      </c>
      <c r="AU154" s="19" t="s">
        <v>83</v>
      </c>
    </row>
    <row r="155" s="13" customFormat="1">
      <c r="A155" s="13"/>
      <c r="B155" s="235"/>
      <c r="C155" s="236"/>
      <c r="D155" s="228" t="s">
        <v>202</v>
      </c>
      <c r="E155" s="237" t="s">
        <v>19</v>
      </c>
      <c r="F155" s="238" t="s">
        <v>753</v>
      </c>
      <c r="G155" s="236"/>
      <c r="H155" s="239">
        <v>224.81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202</v>
      </c>
      <c r="AU155" s="245" t="s">
        <v>83</v>
      </c>
      <c r="AV155" s="13" t="s">
        <v>83</v>
      </c>
      <c r="AW155" s="13" t="s">
        <v>35</v>
      </c>
      <c r="AX155" s="13" t="s">
        <v>81</v>
      </c>
      <c r="AY155" s="245" t="s">
        <v>190</v>
      </c>
    </row>
    <row r="156" s="13" customFormat="1">
      <c r="A156" s="13"/>
      <c r="B156" s="235"/>
      <c r="C156" s="236"/>
      <c r="D156" s="228" t="s">
        <v>202</v>
      </c>
      <c r="E156" s="236"/>
      <c r="F156" s="238" t="s">
        <v>1182</v>
      </c>
      <c r="G156" s="236"/>
      <c r="H156" s="239">
        <v>449.62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202</v>
      </c>
      <c r="AU156" s="245" t="s">
        <v>83</v>
      </c>
      <c r="AV156" s="13" t="s">
        <v>83</v>
      </c>
      <c r="AW156" s="13" t="s">
        <v>4</v>
      </c>
      <c r="AX156" s="13" t="s">
        <v>81</v>
      </c>
      <c r="AY156" s="245" t="s">
        <v>190</v>
      </c>
    </row>
    <row r="157" s="12" customFormat="1" ht="22.8" customHeight="1">
      <c r="A157" s="12"/>
      <c r="B157" s="199"/>
      <c r="C157" s="200"/>
      <c r="D157" s="201" t="s">
        <v>73</v>
      </c>
      <c r="E157" s="213" t="s">
        <v>112</v>
      </c>
      <c r="F157" s="213" t="s">
        <v>1183</v>
      </c>
      <c r="G157" s="200"/>
      <c r="H157" s="200"/>
      <c r="I157" s="203"/>
      <c r="J157" s="214">
        <f>BK157</f>
        <v>0</v>
      </c>
      <c r="K157" s="200"/>
      <c r="L157" s="205"/>
      <c r="M157" s="206"/>
      <c r="N157" s="207"/>
      <c r="O157" s="207"/>
      <c r="P157" s="208">
        <f>SUM(P158:P163)</f>
        <v>0</v>
      </c>
      <c r="Q157" s="207"/>
      <c r="R157" s="208">
        <f>SUM(R158:R163)</f>
        <v>0</v>
      </c>
      <c r="S157" s="207"/>
      <c r="T157" s="209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81</v>
      </c>
      <c r="AT157" s="211" t="s">
        <v>73</v>
      </c>
      <c r="AU157" s="211" t="s">
        <v>81</v>
      </c>
      <c r="AY157" s="210" t="s">
        <v>190</v>
      </c>
      <c r="BK157" s="212">
        <f>SUM(BK158:BK163)</f>
        <v>0</v>
      </c>
    </row>
    <row r="158" s="2" customFormat="1" ht="16.5" customHeight="1">
      <c r="A158" s="40"/>
      <c r="B158" s="41"/>
      <c r="C158" s="215" t="s">
        <v>287</v>
      </c>
      <c r="D158" s="215" t="s">
        <v>192</v>
      </c>
      <c r="E158" s="216" t="s">
        <v>1184</v>
      </c>
      <c r="F158" s="217" t="s">
        <v>1185</v>
      </c>
      <c r="G158" s="218" t="s">
        <v>110</v>
      </c>
      <c r="H158" s="219">
        <v>425</v>
      </c>
      <c r="I158" s="220"/>
      <c r="J158" s="221">
        <f>ROUND(I158*H158,2)</f>
        <v>0</v>
      </c>
      <c r="K158" s="217" t="s">
        <v>195</v>
      </c>
      <c r="L158" s="46"/>
      <c r="M158" s="222" t="s">
        <v>19</v>
      </c>
      <c r="N158" s="223" t="s">
        <v>45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196</v>
      </c>
      <c r="AT158" s="226" t="s">
        <v>192</v>
      </c>
      <c r="AU158" s="226" t="s">
        <v>83</v>
      </c>
      <c r="AY158" s="19" t="s">
        <v>190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81</v>
      </c>
      <c r="BK158" s="227">
        <f>ROUND(I158*H158,2)</f>
        <v>0</v>
      </c>
      <c r="BL158" s="19" t="s">
        <v>196</v>
      </c>
      <c r="BM158" s="226" t="s">
        <v>1186</v>
      </c>
    </row>
    <row r="159" s="2" customFormat="1">
      <c r="A159" s="40"/>
      <c r="B159" s="41"/>
      <c r="C159" s="42"/>
      <c r="D159" s="228" t="s">
        <v>198</v>
      </c>
      <c r="E159" s="42"/>
      <c r="F159" s="229" t="s">
        <v>1187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198</v>
      </c>
      <c r="AU159" s="19" t="s">
        <v>83</v>
      </c>
    </row>
    <row r="160" s="2" customFormat="1">
      <c r="A160" s="40"/>
      <c r="B160" s="41"/>
      <c r="C160" s="42"/>
      <c r="D160" s="233" t="s">
        <v>200</v>
      </c>
      <c r="E160" s="42"/>
      <c r="F160" s="234" t="s">
        <v>1188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200</v>
      </c>
      <c r="AU160" s="19" t="s">
        <v>83</v>
      </c>
    </row>
    <row r="161" s="2" customFormat="1" ht="16.5" customHeight="1">
      <c r="A161" s="40"/>
      <c r="B161" s="41"/>
      <c r="C161" s="215" t="s">
        <v>293</v>
      </c>
      <c r="D161" s="215" t="s">
        <v>192</v>
      </c>
      <c r="E161" s="216" t="s">
        <v>1189</v>
      </c>
      <c r="F161" s="217" t="s">
        <v>1190</v>
      </c>
      <c r="G161" s="218" t="s">
        <v>110</v>
      </c>
      <c r="H161" s="219">
        <v>425</v>
      </c>
      <c r="I161" s="220"/>
      <c r="J161" s="221">
        <f>ROUND(I161*H161,2)</f>
        <v>0</v>
      </c>
      <c r="K161" s="217" t="s">
        <v>195</v>
      </c>
      <c r="L161" s="46"/>
      <c r="M161" s="222" t="s">
        <v>19</v>
      </c>
      <c r="N161" s="223" t="s">
        <v>45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196</v>
      </c>
      <c r="AT161" s="226" t="s">
        <v>192</v>
      </c>
      <c r="AU161" s="226" t="s">
        <v>83</v>
      </c>
      <c r="AY161" s="19" t="s">
        <v>190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81</v>
      </c>
      <c r="BK161" s="227">
        <f>ROUND(I161*H161,2)</f>
        <v>0</v>
      </c>
      <c r="BL161" s="19" t="s">
        <v>196</v>
      </c>
      <c r="BM161" s="226" t="s">
        <v>1191</v>
      </c>
    </row>
    <row r="162" s="2" customFormat="1">
      <c r="A162" s="40"/>
      <c r="B162" s="41"/>
      <c r="C162" s="42"/>
      <c r="D162" s="228" t="s">
        <v>198</v>
      </c>
      <c r="E162" s="42"/>
      <c r="F162" s="229" t="s">
        <v>1192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198</v>
      </c>
      <c r="AU162" s="19" t="s">
        <v>83</v>
      </c>
    </row>
    <row r="163" s="2" customFormat="1">
      <c r="A163" s="40"/>
      <c r="B163" s="41"/>
      <c r="C163" s="42"/>
      <c r="D163" s="233" t="s">
        <v>200</v>
      </c>
      <c r="E163" s="42"/>
      <c r="F163" s="234" t="s">
        <v>1193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200</v>
      </c>
      <c r="AU163" s="19" t="s">
        <v>83</v>
      </c>
    </row>
    <row r="164" s="12" customFormat="1" ht="22.8" customHeight="1">
      <c r="A164" s="12"/>
      <c r="B164" s="199"/>
      <c r="C164" s="200"/>
      <c r="D164" s="201" t="s">
        <v>73</v>
      </c>
      <c r="E164" s="213" t="s">
        <v>196</v>
      </c>
      <c r="F164" s="213" t="s">
        <v>823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SUM(P165:P172)</f>
        <v>0</v>
      </c>
      <c r="Q164" s="207"/>
      <c r="R164" s="208">
        <f>SUM(R165:R172)</f>
        <v>0</v>
      </c>
      <c r="S164" s="207"/>
      <c r="T164" s="209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81</v>
      </c>
      <c r="AT164" s="211" t="s">
        <v>73</v>
      </c>
      <c r="AU164" s="211" t="s">
        <v>81</v>
      </c>
      <c r="AY164" s="210" t="s">
        <v>190</v>
      </c>
      <c r="BK164" s="212">
        <f>SUM(BK165:BK172)</f>
        <v>0</v>
      </c>
    </row>
    <row r="165" s="2" customFormat="1" ht="16.5" customHeight="1">
      <c r="A165" s="40"/>
      <c r="B165" s="41"/>
      <c r="C165" s="215" t="s">
        <v>298</v>
      </c>
      <c r="D165" s="215" t="s">
        <v>192</v>
      </c>
      <c r="E165" s="216" t="s">
        <v>824</v>
      </c>
      <c r="F165" s="217" t="s">
        <v>825</v>
      </c>
      <c r="G165" s="218" t="s">
        <v>233</v>
      </c>
      <c r="H165" s="219">
        <v>107.63</v>
      </c>
      <c r="I165" s="220"/>
      <c r="J165" s="221">
        <f>ROUND(I165*H165,2)</f>
        <v>0</v>
      </c>
      <c r="K165" s="217" t="s">
        <v>195</v>
      </c>
      <c r="L165" s="46"/>
      <c r="M165" s="222" t="s">
        <v>19</v>
      </c>
      <c r="N165" s="223" t="s">
        <v>45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196</v>
      </c>
      <c r="AT165" s="226" t="s">
        <v>192</v>
      </c>
      <c r="AU165" s="226" t="s">
        <v>83</v>
      </c>
      <c r="AY165" s="19" t="s">
        <v>190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81</v>
      </c>
      <c r="BK165" s="227">
        <f>ROUND(I165*H165,2)</f>
        <v>0</v>
      </c>
      <c r="BL165" s="19" t="s">
        <v>196</v>
      </c>
      <c r="BM165" s="226" t="s">
        <v>1194</v>
      </c>
    </row>
    <row r="166" s="2" customFormat="1">
      <c r="A166" s="40"/>
      <c r="B166" s="41"/>
      <c r="C166" s="42"/>
      <c r="D166" s="228" t="s">
        <v>198</v>
      </c>
      <c r="E166" s="42"/>
      <c r="F166" s="229" t="s">
        <v>827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198</v>
      </c>
      <c r="AU166" s="19" t="s">
        <v>83</v>
      </c>
    </row>
    <row r="167" s="2" customFormat="1">
      <c r="A167" s="40"/>
      <c r="B167" s="41"/>
      <c r="C167" s="42"/>
      <c r="D167" s="233" t="s">
        <v>200</v>
      </c>
      <c r="E167" s="42"/>
      <c r="F167" s="234" t="s">
        <v>828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200</v>
      </c>
      <c r="AU167" s="19" t="s">
        <v>83</v>
      </c>
    </row>
    <row r="168" s="13" customFormat="1">
      <c r="A168" s="13"/>
      <c r="B168" s="235"/>
      <c r="C168" s="236"/>
      <c r="D168" s="228" t="s">
        <v>202</v>
      </c>
      <c r="E168" s="237" t="s">
        <v>829</v>
      </c>
      <c r="F168" s="238" t="s">
        <v>1195</v>
      </c>
      <c r="G168" s="236"/>
      <c r="H168" s="239">
        <v>107.63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202</v>
      </c>
      <c r="AU168" s="245" t="s">
        <v>83</v>
      </c>
      <c r="AV168" s="13" t="s">
        <v>83</v>
      </c>
      <c r="AW168" s="13" t="s">
        <v>35</v>
      </c>
      <c r="AX168" s="13" t="s">
        <v>81</v>
      </c>
      <c r="AY168" s="245" t="s">
        <v>190</v>
      </c>
    </row>
    <row r="169" s="2" customFormat="1" ht="21.75" customHeight="1">
      <c r="A169" s="40"/>
      <c r="B169" s="41"/>
      <c r="C169" s="215" t="s">
        <v>306</v>
      </c>
      <c r="D169" s="215" t="s">
        <v>192</v>
      </c>
      <c r="E169" s="216" t="s">
        <v>1196</v>
      </c>
      <c r="F169" s="217" t="s">
        <v>1197</v>
      </c>
      <c r="G169" s="218" t="s">
        <v>233</v>
      </c>
      <c r="H169" s="219">
        <v>2.016</v>
      </c>
      <c r="I169" s="220"/>
      <c r="J169" s="221">
        <f>ROUND(I169*H169,2)</f>
        <v>0</v>
      </c>
      <c r="K169" s="217" t="s">
        <v>195</v>
      </c>
      <c r="L169" s="46"/>
      <c r="M169" s="222" t="s">
        <v>19</v>
      </c>
      <c r="N169" s="223" t="s">
        <v>45</v>
      </c>
      <c r="O169" s="86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196</v>
      </c>
      <c r="AT169" s="226" t="s">
        <v>192</v>
      </c>
      <c r="AU169" s="226" t="s">
        <v>83</v>
      </c>
      <c r="AY169" s="19" t="s">
        <v>190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81</v>
      </c>
      <c r="BK169" s="227">
        <f>ROUND(I169*H169,2)</f>
        <v>0</v>
      </c>
      <c r="BL169" s="19" t="s">
        <v>196</v>
      </c>
      <c r="BM169" s="226" t="s">
        <v>1198</v>
      </c>
    </row>
    <row r="170" s="2" customFormat="1">
      <c r="A170" s="40"/>
      <c r="B170" s="41"/>
      <c r="C170" s="42"/>
      <c r="D170" s="228" t="s">
        <v>198</v>
      </c>
      <c r="E170" s="42"/>
      <c r="F170" s="229" t="s">
        <v>1199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198</v>
      </c>
      <c r="AU170" s="19" t="s">
        <v>83</v>
      </c>
    </row>
    <row r="171" s="2" customFormat="1">
      <c r="A171" s="40"/>
      <c r="B171" s="41"/>
      <c r="C171" s="42"/>
      <c r="D171" s="233" t="s">
        <v>200</v>
      </c>
      <c r="E171" s="42"/>
      <c r="F171" s="234" t="s">
        <v>1200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200</v>
      </c>
      <c r="AU171" s="19" t="s">
        <v>83</v>
      </c>
    </row>
    <row r="172" s="13" customFormat="1">
      <c r="A172" s="13"/>
      <c r="B172" s="235"/>
      <c r="C172" s="236"/>
      <c r="D172" s="228" t="s">
        <v>202</v>
      </c>
      <c r="E172" s="237" t="s">
        <v>19</v>
      </c>
      <c r="F172" s="238" t="s">
        <v>1201</v>
      </c>
      <c r="G172" s="236"/>
      <c r="H172" s="239">
        <v>2.016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202</v>
      </c>
      <c r="AU172" s="245" t="s">
        <v>83</v>
      </c>
      <c r="AV172" s="13" t="s">
        <v>83</v>
      </c>
      <c r="AW172" s="13" t="s">
        <v>35</v>
      </c>
      <c r="AX172" s="13" t="s">
        <v>81</v>
      </c>
      <c r="AY172" s="245" t="s">
        <v>190</v>
      </c>
    </row>
    <row r="173" s="12" customFormat="1" ht="22.8" customHeight="1">
      <c r="A173" s="12"/>
      <c r="B173" s="199"/>
      <c r="C173" s="200"/>
      <c r="D173" s="201" t="s">
        <v>73</v>
      </c>
      <c r="E173" s="213" t="s">
        <v>249</v>
      </c>
      <c r="F173" s="213" t="s">
        <v>830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SUM(P174:P245)</f>
        <v>0</v>
      </c>
      <c r="Q173" s="207"/>
      <c r="R173" s="208">
        <f>SUM(R174:R245)</f>
        <v>29.818100000000001</v>
      </c>
      <c r="S173" s="207"/>
      <c r="T173" s="209">
        <f>SUM(T174:T245)</f>
        <v>81.510000000000005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81</v>
      </c>
      <c r="AT173" s="211" t="s">
        <v>73</v>
      </c>
      <c r="AU173" s="211" t="s">
        <v>81</v>
      </c>
      <c r="AY173" s="210" t="s">
        <v>190</v>
      </c>
      <c r="BK173" s="212">
        <f>SUM(BK174:BK245)</f>
        <v>0</v>
      </c>
    </row>
    <row r="174" s="2" customFormat="1" ht="16.5" customHeight="1">
      <c r="A174" s="40"/>
      <c r="B174" s="41"/>
      <c r="C174" s="215" t="s">
        <v>313</v>
      </c>
      <c r="D174" s="215" t="s">
        <v>192</v>
      </c>
      <c r="E174" s="216" t="s">
        <v>1202</v>
      </c>
      <c r="F174" s="217" t="s">
        <v>1203</v>
      </c>
      <c r="G174" s="218" t="s">
        <v>110</v>
      </c>
      <c r="H174" s="219">
        <v>253</v>
      </c>
      <c r="I174" s="220"/>
      <c r="J174" s="221">
        <f>ROUND(I174*H174,2)</f>
        <v>0</v>
      </c>
      <c r="K174" s="217" t="s">
        <v>195</v>
      </c>
      <c r="L174" s="46"/>
      <c r="M174" s="222" t="s">
        <v>19</v>
      </c>
      <c r="N174" s="223" t="s">
        <v>45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0.32000000000000001</v>
      </c>
      <c r="T174" s="225">
        <f>S174*H174</f>
        <v>80.960000000000008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196</v>
      </c>
      <c r="AT174" s="226" t="s">
        <v>192</v>
      </c>
      <c r="AU174" s="226" t="s">
        <v>83</v>
      </c>
      <c r="AY174" s="19" t="s">
        <v>190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81</v>
      </c>
      <c r="BK174" s="227">
        <f>ROUND(I174*H174,2)</f>
        <v>0</v>
      </c>
      <c r="BL174" s="19" t="s">
        <v>196</v>
      </c>
      <c r="BM174" s="226" t="s">
        <v>1204</v>
      </c>
    </row>
    <row r="175" s="2" customFormat="1">
      <c r="A175" s="40"/>
      <c r="B175" s="41"/>
      <c r="C175" s="42"/>
      <c r="D175" s="228" t="s">
        <v>198</v>
      </c>
      <c r="E175" s="42"/>
      <c r="F175" s="229" t="s">
        <v>1205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198</v>
      </c>
      <c r="AU175" s="19" t="s">
        <v>83</v>
      </c>
    </row>
    <row r="176" s="2" customFormat="1">
      <c r="A176" s="40"/>
      <c r="B176" s="41"/>
      <c r="C176" s="42"/>
      <c r="D176" s="233" t="s">
        <v>200</v>
      </c>
      <c r="E176" s="42"/>
      <c r="F176" s="234" t="s">
        <v>1206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200</v>
      </c>
      <c r="AU176" s="19" t="s">
        <v>83</v>
      </c>
    </row>
    <row r="177" s="2" customFormat="1" ht="16.5" customHeight="1">
      <c r="A177" s="40"/>
      <c r="B177" s="41"/>
      <c r="C177" s="215" t="s">
        <v>321</v>
      </c>
      <c r="D177" s="215" t="s">
        <v>192</v>
      </c>
      <c r="E177" s="216" t="s">
        <v>1207</v>
      </c>
      <c r="F177" s="217" t="s">
        <v>1208</v>
      </c>
      <c r="G177" s="218" t="s">
        <v>110</v>
      </c>
      <c r="H177" s="219">
        <v>110</v>
      </c>
      <c r="I177" s="220"/>
      <c r="J177" s="221">
        <f>ROUND(I177*H177,2)</f>
        <v>0</v>
      </c>
      <c r="K177" s="217" t="s">
        <v>195</v>
      </c>
      <c r="L177" s="46"/>
      <c r="M177" s="222" t="s">
        <v>19</v>
      </c>
      <c r="N177" s="223" t="s">
        <v>45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0.0050000000000000001</v>
      </c>
      <c r="T177" s="225">
        <f>S177*H177</f>
        <v>0.55000000000000004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196</v>
      </c>
      <c r="AT177" s="226" t="s">
        <v>192</v>
      </c>
      <c r="AU177" s="226" t="s">
        <v>83</v>
      </c>
      <c r="AY177" s="19" t="s">
        <v>190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81</v>
      </c>
      <c r="BK177" s="227">
        <f>ROUND(I177*H177,2)</f>
        <v>0</v>
      </c>
      <c r="BL177" s="19" t="s">
        <v>196</v>
      </c>
      <c r="BM177" s="226" t="s">
        <v>1209</v>
      </c>
    </row>
    <row r="178" s="2" customFormat="1">
      <c r="A178" s="40"/>
      <c r="B178" s="41"/>
      <c r="C178" s="42"/>
      <c r="D178" s="228" t="s">
        <v>198</v>
      </c>
      <c r="E178" s="42"/>
      <c r="F178" s="229" t="s">
        <v>1210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198</v>
      </c>
      <c r="AU178" s="19" t="s">
        <v>83</v>
      </c>
    </row>
    <row r="179" s="2" customFormat="1">
      <c r="A179" s="40"/>
      <c r="B179" s="41"/>
      <c r="C179" s="42"/>
      <c r="D179" s="233" t="s">
        <v>200</v>
      </c>
      <c r="E179" s="42"/>
      <c r="F179" s="234" t="s">
        <v>1211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200</v>
      </c>
      <c r="AU179" s="19" t="s">
        <v>83</v>
      </c>
    </row>
    <row r="180" s="2" customFormat="1" ht="16.5" customHeight="1">
      <c r="A180" s="40"/>
      <c r="B180" s="41"/>
      <c r="C180" s="215" t="s">
        <v>326</v>
      </c>
      <c r="D180" s="215" t="s">
        <v>192</v>
      </c>
      <c r="E180" s="216" t="s">
        <v>1212</v>
      </c>
      <c r="F180" s="217" t="s">
        <v>1213</v>
      </c>
      <c r="G180" s="218" t="s">
        <v>110</v>
      </c>
      <c r="H180" s="219">
        <v>175</v>
      </c>
      <c r="I180" s="220"/>
      <c r="J180" s="221">
        <f>ROUND(I180*H180,2)</f>
        <v>0</v>
      </c>
      <c r="K180" s="217" t="s">
        <v>195</v>
      </c>
      <c r="L180" s="46"/>
      <c r="M180" s="222" t="s">
        <v>19</v>
      </c>
      <c r="N180" s="223" t="s">
        <v>45</v>
      </c>
      <c r="O180" s="86"/>
      <c r="P180" s="224">
        <f>O180*H180</f>
        <v>0</v>
      </c>
      <c r="Q180" s="224">
        <v>1.0000000000000001E-05</v>
      </c>
      <c r="R180" s="224">
        <f>Q180*H180</f>
        <v>0.00175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196</v>
      </c>
      <c r="AT180" s="226" t="s">
        <v>192</v>
      </c>
      <c r="AU180" s="226" t="s">
        <v>83</v>
      </c>
      <c r="AY180" s="19" t="s">
        <v>190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81</v>
      </c>
      <c r="BK180" s="227">
        <f>ROUND(I180*H180,2)</f>
        <v>0</v>
      </c>
      <c r="BL180" s="19" t="s">
        <v>196</v>
      </c>
      <c r="BM180" s="226" t="s">
        <v>1214</v>
      </c>
    </row>
    <row r="181" s="2" customFormat="1">
      <c r="A181" s="40"/>
      <c r="B181" s="41"/>
      <c r="C181" s="42"/>
      <c r="D181" s="228" t="s">
        <v>198</v>
      </c>
      <c r="E181" s="42"/>
      <c r="F181" s="229" t="s">
        <v>1215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198</v>
      </c>
      <c r="AU181" s="19" t="s">
        <v>83</v>
      </c>
    </row>
    <row r="182" s="2" customFormat="1">
      <c r="A182" s="40"/>
      <c r="B182" s="41"/>
      <c r="C182" s="42"/>
      <c r="D182" s="233" t="s">
        <v>200</v>
      </c>
      <c r="E182" s="42"/>
      <c r="F182" s="234" t="s">
        <v>1216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200</v>
      </c>
      <c r="AU182" s="19" t="s">
        <v>83</v>
      </c>
    </row>
    <row r="183" s="2" customFormat="1" ht="16.5" customHeight="1">
      <c r="A183" s="40"/>
      <c r="B183" s="41"/>
      <c r="C183" s="267" t="s">
        <v>7</v>
      </c>
      <c r="D183" s="267" t="s">
        <v>276</v>
      </c>
      <c r="E183" s="268" t="s">
        <v>1217</v>
      </c>
      <c r="F183" s="269" t="s">
        <v>1218</v>
      </c>
      <c r="G183" s="270" t="s">
        <v>110</v>
      </c>
      <c r="H183" s="271">
        <v>175</v>
      </c>
      <c r="I183" s="272"/>
      <c r="J183" s="273">
        <f>ROUND(I183*H183,2)</f>
        <v>0</v>
      </c>
      <c r="K183" s="269" t="s">
        <v>195</v>
      </c>
      <c r="L183" s="274"/>
      <c r="M183" s="275" t="s">
        <v>19</v>
      </c>
      <c r="N183" s="276" t="s">
        <v>45</v>
      </c>
      <c r="O183" s="86"/>
      <c r="P183" s="224">
        <f>O183*H183</f>
        <v>0</v>
      </c>
      <c r="Q183" s="224">
        <v>0.0035999999999999999</v>
      </c>
      <c r="R183" s="224">
        <f>Q183*H183</f>
        <v>0.63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249</v>
      </c>
      <c r="AT183" s="226" t="s">
        <v>276</v>
      </c>
      <c r="AU183" s="226" t="s">
        <v>83</v>
      </c>
      <c r="AY183" s="19" t="s">
        <v>190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81</v>
      </c>
      <c r="BK183" s="227">
        <f>ROUND(I183*H183,2)</f>
        <v>0</v>
      </c>
      <c r="BL183" s="19" t="s">
        <v>196</v>
      </c>
      <c r="BM183" s="226" t="s">
        <v>1219</v>
      </c>
    </row>
    <row r="184" s="2" customFormat="1">
      <c r="A184" s="40"/>
      <c r="B184" s="41"/>
      <c r="C184" s="42"/>
      <c r="D184" s="228" t="s">
        <v>198</v>
      </c>
      <c r="E184" s="42"/>
      <c r="F184" s="229" t="s">
        <v>1218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198</v>
      </c>
      <c r="AU184" s="19" t="s">
        <v>83</v>
      </c>
    </row>
    <row r="185" s="2" customFormat="1" ht="16.5" customHeight="1">
      <c r="A185" s="40"/>
      <c r="B185" s="41"/>
      <c r="C185" s="215" t="s">
        <v>338</v>
      </c>
      <c r="D185" s="215" t="s">
        <v>192</v>
      </c>
      <c r="E185" s="216" t="s">
        <v>1220</v>
      </c>
      <c r="F185" s="217" t="s">
        <v>1221</v>
      </c>
      <c r="G185" s="218" t="s">
        <v>110</v>
      </c>
      <c r="H185" s="219">
        <v>250</v>
      </c>
      <c r="I185" s="220"/>
      <c r="J185" s="221">
        <f>ROUND(I185*H185,2)</f>
        <v>0</v>
      </c>
      <c r="K185" s="217" t="s">
        <v>195</v>
      </c>
      <c r="L185" s="46"/>
      <c r="M185" s="222" t="s">
        <v>19</v>
      </c>
      <c r="N185" s="223" t="s">
        <v>45</v>
      </c>
      <c r="O185" s="86"/>
      <c r="P185" s="224">
        <f>O185*H185</f>
        <v>0</v>
      </c>
      <c r="Q185" s="224">
        <v>2.0000000000000002E-05</v>
      </c>
      <c r="R185" s="224">
        <f>Q185*H185</f>
        <v>0.0050000000000000001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196</v>
      </c>
      <c r="AT185" s="226" t="s">
        <v>192</v>
      </c>
      <c r="AU185" s="226" t="s">
        <v>83</v>
      </c>
      <c r="AY185" s="19" t="s">
        <v>190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81</v>
      </c>
      <c r="BK185" s="227">
        <f>ROUND(I185*H185,2)</f>
        <v>0</v>
      </c>
      <c r="BL185" s="19" t="s">
        <v>196</v>
      </c>
      <c r="BM185" s="226" t="s">
        <v>1222</v>
      </c>
    </row>
    <row r="186" s="2" customFormat="1">
      <c r="A186" s="40"/>
      <c r="B186" s="41"/>
      <c r="C186" s="42"/>
      <c r="D186" s="228" t="s">
        <v>198</v>
      </c>
      <c r="E186" s="42"/>
      <c r="F186" s="229" t="s">
        <v>1223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198</v>
      </c>
      <c r="AU186" s="19" t="s">
        <v>83</v>
      </c>
    </row>
    <row r="187" s="2" customFormat="1">
      <c r="A187" s="40"/>
      <c r="B187" s="41"/>
      <c r="C187" s="42"/>
      <c r="D187" s="233" t="s">
        <v>200</v>
      </c>
      <c r="E187" s="42"/>
      <c r="F187" s="234" t="s">
        <v>1224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200</v>
      </c>
      <c r="AU187" s="19" t="s">
        <v>83</v>
      </c>
    </row>
    <row r="188" s="2" customFormat="1" ht="16.5" customHeight="1">
      <c r="A188" s="40"/>
      <c r="B188" s="41"/>
      <c r="C188" s="267" t="s">
        <v>345</v>
      </c>
      <c r="D188" s="267" t="s">
        <v>276</v>
      </c>
      <c r="E188" s="268" t="s">
        <v>1225</v>
      </c>
      <c r="F188" s="269" t="s">
        <v>1226</v>
      </c>
      <c r="G188" s="270" t="s">
        <v>110</v>
      </c>
      <c r="H188" s="271">
        <v>250</v>
      </c>
      <c r="I188" s="272"/>
      <c r="J188" s="273">
        <f>ROUND(I188*H188,2)</f>
        <v>0</v>
      </c>
      <c r="K188" s="269" t="s">
        <v>195</v>
      </c>
      <c r="L188" s="274"/>
      <c r="M188" s="275" t="s">
        <v>19</v>
      </c>
      <c r="N188" s="276" t="s">
        <v>45</v>
      </c>
      <c r="O188" s="86"/>
      <c r="P188" s="224">
        <f>O188*H188</f>
        <v>0</v>
      </c>
      <c r="Q188" s="224">
        <v>0.0127</v>
      </c>
      <c r="R188" s="224">
        <f>Q188*H188</f>
        <v>3.1749999999999998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249</v>
      </c>
      <c r="AT188" s="226" t="s">
        <v>276</v>
      </c>
      <c r="AU188" s="226" t="s">
        <v>83</v>
      </c>
      <c r="AY188" s="19" t="s">
        <v>190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81</v>
      </c>
      <c r="BK188" s="227">
        <f>ROUND(I188*H188,2)</f>
        <v>0</v>
      </c>
      <c r="BL188" s="19" t="s">
        <v>196</v>
      </c>
      <c r="BM188" s="226" t="s">
        <v>1227</v>
      </c>
    </row>
    <row r="189" s="2" customFormat="1">
      <c r="A189" s="40"/>
      <c r="B189" s="41"/>
      <c r="C189" s="42"/>
      <c r="D189" s="228" t="s">
        <v>198</v>
      </c>
      <c r="E189" s="42"/>
      <c r="F189" s="229" t="s">
        <v>1226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198</v>
      </c>
      <c r="AU189" s="19" t="s">
        <v>83</v>
      </c>
    </row>
    <row r="190" s="2" customFormat="1" ht="21.75" customHeight="1">
      <c r="A190" s="40"/>
      <c r="B190" s="41"/>
      <c r="C190" s="215" t="s">
        <v>351</v>
      </c>
      <c r="D190" s="215" t="s">
        <v>192</v>
      </c>
      <c r="E190" s="216" t="s">
        <v>1228</v>
      </c>
      <c r="F190" s="217" t="s">
        <v>1229</v>
      </c>
      <c r="G190" s="218" t="s">
        <v>296</v>
      </c>
      <c r="H190" s="219">
        <v>52</v>
      </c>
      <c r="I190" s="220"/>
      <c r="J190" s="221">
        <f>ROUND(I190*H190,2)</f>
        <v>0</v>
      </c>
      <c r="K190" s="217" t="s">
        <v>195</v>
      </c>
      <c r="L190" s="46"/>
      <c r="M190" s="222" t="s">
        <v>19</v>
      </c>
      <c r="N190" s="223" t="s">
        <v>45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196</v>
      </c>
      <c r="AT190" s="226" t="s">
        <v>192</v>
      </c>
      <c r="AU190" s="226" t="s">
        <v>83</v>
      </c>
      <c r="AY190" s="19" t="s">
        <v>190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81</v>
      </c>
      <c r="BK190" s="227">
        <f>ROUND(I190*H190,2)</f>
        <v>0</v>
      </c>
      <c r="BL190" s="19" t="s">
        <v>196</v>
      </c>
      <c r="BM190" s="226" t="s">
        <v>1230</v>
      </c>
    </row>
    <row r="191" s="2" customFormat="1">
      <c r="A191" s="40"/>
      <c r="B191" s="41"/>
      <c r="C191" s="42"/>
      <c r="D191" s="228" t="s">
        <v>198</v>
      </c>
      <c r="E191" s="42"/>
      <c r="F191" s="229" t="s">
        <v>1231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198</v>
      </c>
      <c r="AU191" s="19" t="s">
        <v>83</v>
      </c>
    </row>
    <row r="192" s="2" customFormat="1">
      <c r="A192" s="40"/>
      <c r="B192" s="41"/>
      <c r="C192" s="42"/>
      <c r="D192" s="233" t="s">
        <v>200</v>
      </c>
      <c r="E192" s="42"/>
      <c r="F192" s="234" t="s">
        <v>1232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200</v>
      </c>
      <c r="AU192" s="19" t="s">
        <v>83</v>
      </c>
    </row>
    <row r="193" s="2" customFormat="1" ht="16.5" customHeight="1">
      <c r="A193" s="40"/>
      <c r="B193" s="41"/>
      <c r="C193" s="267" t="s">
        <v>357</v>
      </c>
      <c r="D193" s="267" t="s">
        <v>276</v>
      </c>
      <c r="E193" s="268" t="s">
        <v>1233</v>
      </c>
      <c r="F193" s="269" t="s">
        <v>1234</v>
      </c>
      <c r="G193" s="270" t="s">
        <v>296</v>
      </c>
      <c r="H193" s="271">
        <v>52</v>
      </c>
      <c r="I193" s="272"/>
      <c r="J193" s="273">
        <f>ROUND(I193*H193,2)</f>
        <v>0</v>
      </c>
      <c r="K193" s="269" t="s">
        <v>195</v>
      </c>
      <c r="L193" s="274"/>
      <c r="M193" s="275" t="s">
        <v>19</v>
      </c>
      <c r="N193" s="276" t="s">
        <v>45</v>
      </c>
      <c r="O193" s="86"/>
      <c r="P193" s="224">
        <f>O193*H193</f>
        <v>0</v>
      </c>
      <c r="Q193" s="224">
        <v>0.00080000000000000004</v>
      </c>
      <c r="R193" s="224">
        <f>Q193*H193</f>
        <v>0.041600000000000005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249</v>
      </c>
      <c r="AT193" s="226" t="s">
        <v>276</v>
      </c>
      <c r="AU193" s="226" t="s">
        <v>83</v>
      </c>
      <c r="AY193" s="19" t="s">
        <v>190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196</v>
      </c>
      <c r="BM193" s="226" t="s">
        <v>1235</v>
      </c>
    </row>
    <row r="194" s="2" customFormat="1">
      <c r="A194" s="40"/>
      <c r="B194" s="41"/>
      <c r="C194" s="42"/>
      <c r="D194" s="228" t="s">
        <v>198</v>
      </c>
      <c r="E194" s="42"/>
      <c r="F194" s="229" t="s">
        <v>1234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198</v>
      </c>
      <c r="AU194" s="19" t="s">
        <v>83</v>
      </c>
    </row>
    <row r="195" s="2" customFormat="1" ht="21.75" customHeight="1">
      <c r="A195" s="40"/>
      <c r="B195" s="41"/>
      <c r="C195" s="215" t="s">
        <v>363</v>
      </c>
      <c r="D195" s="215" t="s">
        <v>192</v>
      </c>
      <c r="E195" s="216" t="s">
        <v>1236</v>
      </c>
      <c r="F195" s="217" t="s">
        <v>1237</v>
      </c>
      <c r="G195" s="218" t="s">
        <v>296</v>
      </c>
      <c r="H195" s="219">
        <v>26</v>
      </c>
      <c r="I195" s="220"/>
      <c r="J195" s="221">
        <f>ROUND(I195*H195,2)</f>
        <v>0</v>
      </c>
      <c r="K195" s="217" t="s">
        <v>195</v>
      </c>
      <c r="L195" s="46"/>
      <c r="M195" s="222" t="s">
        <v>19</v>
      </c>
      <c r="N195" s="223" t="s">
        <v>45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196</v>
      </c>
      <c r="AT195" s="226" t="s">
        <v>192</v>
      </c>
      <c r="AU195" s="226" t="s">
        <v>83</v>
      </c>
      <c r="AY195" s="19" t="s">
        <v>190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81</v>
      </c>
      <c r="BK195" s="227">
        <f>ROUND(I195*H195,2)</f>
        <v>0</v>
      </c>
      <c r="BL195" s="19" t="s">
        <v>196</v>
      </c>
      <c r="BM195" s="226" t="s">
        <v>1238</v>
      </c>
    </row>
    <row r="196" s="2" customFormat="1">
      <c r="A196" s="40"/>
      <c r="B196" s="41"/>
      <c r="C196" s="42"/>
      <c r="D196" s="228" t="s">
        <v>198</v>
      </c>
      <c r="E196" s="42"/>
      <c r="F196" s="229" t="s">
        <v>1239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198</v>
      </c>
      <c r="AU196" s="19" t="s">
        <v>83</v>
      </c>
    </row>
    <row r="197" s="2" customFormat="1">
      <c r="A197" s="40"/>
      <c r="B197" s="41"/>
      <c r="C197" s="42"/>
      <c r="D197" s="233" t="s">
        <v>200</v>
      </c>
      <c r="E197" s="42"/>
      <c r="F197" s="234" t="s">
        <v>1240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200</v>
      </c>
      <c r="AU197" s="19" t="s">
        <v>83</v>
      </c>
    </row>
    <row r="198" s="2" customFormat="1" ht="16.5" customHeight="1">
      <c r="A198" s="40"/>
      <c r="B198" s="41"/>
      <c r="C198" s="267" t="s">
        <v>369</v>
      </c>
      <c r="D198" s="267" t="s">
        <v>276</v>
      </c>
      <c r="E198" s="268" t="s">
        <v>1241</v>
      </c>
      <c r="F198" s="269" t="s">
        <v>1242</v>
      </c>
      <c r="G198" s="270" t="s">
        <v>296</v>
      </c>
      <c r="H198" s="271">
        <v>26</v>
      </c>
      <c r="I198" s="272"/>
      <c r="J198" s="273">
        <f>ROUND(I198*H198,2)</f>
        <v>0</v>
      </c>
      <c r="K198" s="269" t="s">
        <v>19</v>
      </c>
      <c r="L198" s="274"/>
      <c r="M198" s="275" t="s">
        <v>19</v>
      </c>
      <c r="N198" s="276" t="s">
        <v>45</v>
      </c>
      <c r="O198" s="86"/>
      <c r="P198" s="224">
        <f>O198*H198</f>
        <v>0</v>
      </c>
      <c r="Q198" s="224">
        <v>0.00080000000000000004</v>
      </c>
      <c r="R198" s="224">
        <f>Q198*H198</f>
        <v>0.020800000000000003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249</v>
      </c>
      <c r="AT198" s="226" t="s">
        <v>276</v>
      </c>
      <c r="AU198" s="226" t="s">
        <v>83</v>
      </c>
      <c r="AY198" s="19" t="s">
        <v>190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81</v>
      </c>
      <c r="BK198" s="227">
        <f>ROUND(I198*H198,2)</f>
        <v>0</v>
      </c>
      <c r="BL198" s="19" t="s">
        <v>196</v>
      </c>
      <c r="BM198" s="226" t="s">
        <v>1243</v>
      </c>
    </row>
    <row r="199" s="2" customFormat="1">
      <c r="A199" s="40"/>
      <c r="B199" s="41"/>
      <c r="C199" s="42"/>
      <c r="D199" s="228" t="s">
        <v>198</v>
      </c>
      <c r="E199" s="42"/>
      <c r="F199" s="229" t="s">
        <v>1242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198</v>
      </c>
      <c r="AU199" s="19" t="s">
        <v>83</v>
      </c>
    </row>
    <row r="200" s="2" customFormat="1" ht="21.75" customHeight="1">
      <c r="A200" s="40"/>
      <c r="B200" s="41"/>
      <c r="C200" s="215" t="s">
        <v>122</v>
      </c>
      <c r="D200" s="215" t="s">
        <v>192</v>
      </c>
      <c r="E200" s="216" t="s">
        <v>1244</v>
      </c>
      <c r="F200" s="217" t="s">
        <v>1245</v>
      </c>
      <c r="G200" s="218" t="s">
        <v>296</v>
      </c>
      <c r="H200" s="219">
        <v>26</v>
      </c>
      <c r="I200" s="220"/>
      <c r="J200" s="221">
        <f>ROUND(I200*H200,2)</f>
        <v>0</v>
      </c>
      <c r="K200" s="217" t="s">
        <v>195</v>
      </c>
      <c r="L200" s="46"/>
      <c r="M200" s="222" t="s">
        <v>19</v>
      </c>
      <c r="N200" s="223" t="s">
        <v>45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196</v>
      </c>
      <c r="AT200" s="226" t="s">
        <v>192</v>
      </c>
      <c r="AU200" s="226" t="s">
        <v>83</v>
      </c>
      <c r="AY200" s="19" t="s">
        <v>190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81</v>
      </c>
      <c r="BK200" s="227">
        <f>ROUND(I200*H200,2)</f>
        <v>0</v>
      </c>
      <c r="BL200" s="19" t="s">
        <v>196</v>
      </c>
      <c r="BM200" s="226" t="s">
        <v>1246</v>
      </c>
    </row>
    <row r="201" s="2" customFormat="1">
      <c r="A201" s="40"/>
      <c r="B201" s="41"/>
      <c r="C201" s="42"/>
      <c r="D201" s="228" t="s">
        <v>198</v>
      </c>
      <c r="E201" s="42"/>
      <c r="F201" s="229" t="s">
        <v>1247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198</v>
      </c>
      <c r="AU201" s="19" t="s">
        <v>83</v>
      </c>
    </row>
    <row r="202" s="2" customFormat="1">
      <c r="A202" s="40"/>
      <c r="B202" s="41"/>
      <c r="C202" s="42"/>
      <c r="D202" s="233" t="s">
        <v>200</v>
      </c>
      <c r="E202" s="42"/>
      <c r="F202" s="234" t="s">
        <v>1248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200</v>
      </c>
      <c r="AU202" s="19" t="s">
        <v>83</v>
      </c>
    </row>
    <row r="203" s="2" customFormat="1" ht="16.5" customHeight="1">
      <c r="A203" s="40"/>
      <c r="B203" s="41"/>
      <c r="C203" s="267" t="s">
        <v>380</v>
      </c>
      <c r="D203" s="267" t="s">
        <v>276</v>
      </c>
      <c r="E203" s="268" t="s">
        <v>1249</v>
      </c>
      <c r="F203" s="269" t="s">
        <v>1250</v>
      </c>
      <c r="G203" s="270" t="s">
        <v>296</v>
      </c>
      <c r="H203" s="271">
        <v>26</v>
      </c>
      <c r="I203" s="272"/>
      <c r="J203" s="273">
        <f>ROUND(I203*H203,2)</f>
        <v>0</v>
      </c>
      <c r="K203" s="269" t="s">
        <v>195</v>
      </c>
      <c r="L203" s="274"/>
      <c r="M203" s="275" t="s">
        <v>19</v>
      </c>
      <c r="N203" s="276" t="s">
        <v>45</v>
      </c>
      <c r="O203" s="86"/>
      <c r="P203" s="224">
        <f>O203*H203</f>
        <v>0</v>
      </c>
      <c r="Q203" s="224">
        <v>0.0088000000000000005</v>
      </c>
      <c r="R203" s="224">
        <f>Q203*H203</f>
        <v>0.2288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249</v>
      </c>
      <c r="AT203" s="226" t="s">
        <v>276</v>
      </c>
      <c r="AU203" s="226" t="s">
        <v>83</v>
      </c>
      <c r="AY203" s="19" t="s">
        <v>190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81</v>
      </c>
      <c r="BK203" s="227">
        <f>ROUND(I203*H203,2)</f>
        <v>0</v>
      </c>
      <c r="BL203" s="19" t="s">
        <v>196</v>
      </c>
      <c r="BM203" s="226" t="s">
        <v>1251</v>
      </c>
    </row>
    <row r="204" s="2" customFormat="1">
      <c r="A204" s="40"/>
      <c r="B204" s="41"/>
      <c r="C204" s="42"/>
      <c r="D204" s="228" t="s">
        <v>198</v>
      </c>
      <c r="E204" s="42"/>
      <c r="F204" s="229" t="s">
        <v>1250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198</v>
      </c>
      <c r="AU204" s="19" t="s">
        <v>83</v>
      </c>
    </row>
    <row r="205" s="2" customFormat="1" ht="16.5" customHeight="1">
      <c r="A205" s="40"/>
      <c r="B205" s="41"/>
      <c r="C205" s="215" t="s">
        <v>385</v>
      </c>
      <c r="D205" s="215" t="s">
        <v>192</v>
      </c>
      <c r="E205" s="216" t="s">
        <v>1252</v>
      </c>
      <c r="F205" s="217" t="s">
        <v>1253</v>
      </c>
      <c r="G205" s="218" t="s">
        <v>296</v>
      </c>
      <c r="H205" s="219">
        <v>28</v>
      </c>
      <c r="I205" s="220"/>
      <c r="J205" s="221">
        <f>ROUND(I205*H205,2)</f>
        <v>0</v>
      </c>
      <c r="K205" s="217" t="s">
        <v>195</v>
      </c>
      <c r="L205" s="46"/>
      <c r="M205" s="222" t="s">
        <v>19</v>
      </c>
      <c r="N205" s="223" t="s">
        <v>45</v>
      </c>
      <c r="O205" s="86"/>
      <c r="P205" s="224">
        <f>O205*H205</f>
        <v>0</v>
      </c>
      <c r="Q205" s="224">
        <v>0.010189999999999999</v>
      </c>
      <c r="R205" s="224">
        <f>Q205*H205</f>
        <v>0.28531999999999996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196</v>
      </c>
      <c r="AT205" s="226" t="s">
        <v>192</v>
      </c>
      <c r="AU205" s="226" t="s">
        <v>83</v>
      </c>
      <c r="AY205" s="19" t="s">
        <v>190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81</v>
      </c>
      <c r="BK205" s="227">
        <f>ROUND(I205*H205,2)</f>
        <v>0</v>
      </c>
      <c r="BL205" s="19" t="s">
        <v>196</v>
      </c>
      <c r="BM205" s="226" t="s">
        <v>1254</v>
      </c>
    </row>
    <row r="206" s="2" customFormat="1">
      <c r="A206" s="40"/>
      <c r="B206" s="41"/>
      <c r="C206" s="42"/>
      <c r="D206" s="228" t="s">
        <v>198</v>
      </c>
      <c r="E206" s="42"/>
      <c r="F206" s="229" t="s">
        <v>1253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198</v>
      </c>
      <c r="AU206" s="19" t="s">
        <v>83</v>
      </c>
    </row>
    <row r="207" s="2" customFormat="1">
      <c r="A207" s="40"/>
      <c r="B207" s="41"/>
      <c r="C207" s="42"/>
      <c r="D207" s="233" t="s">
        <v>200</v>
      </c>
      <c r="E207" s="42"/>
      <c r="F207" s="234" t="s">
        <v>1255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200</v>
      </c>
      <c r="AU207" s="19" t="s">
        <v>83</v>
      </c>
    </row>
    <row r="208" s="2" customFormat="1" ht="16.5" customHeight="1">
      <c r="A208" s="40"/>
      <c r="B208" s="41"/>
      <c r="C208" s="267" t="s">
        <v>391</v>
      </c>
      <c r="D208" s="267" t="s">
        <v>276</v>
      </c>
      <c r="E208" s="268" t="s">
        <v>1256</v>
      </c>
      <c r="F208" s="269" t="s">
        <v>1257</v>
      </c>
      <c r="G208" s="270" t="s">
        <v>296</v>
      </c>
      <c r="H208" s="271">
        <v>1</v>
      </c>
      <c r="I208" s="272"/>
      <c r="J208" s="273">
        <f>ROUND(I208*H208,2)</f>
        <v>0</v>
      </c>
      <c r="K208" s="269" t="s">
        <v>195</v>
      </c>
      <c r="L208" s="274"/>
      <c r="M208" s="275" t="s">
        <v>19</v>
      </c>
      <c r="N208" s="276" t="s">
        <v>45</v>
      </c>
      <c r="O208" s="86"/>
      <c r="P208" s="224">
        <f>O208*H208</f>
        <v>0</v>
      </c>
      <c r="Q208" s="224">
        <v>0.040000000000000001</v>
      </c>
      <c r="R208" s="224">
        <f>Q208*H208</f>
        <v>0.040000000000000001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249</v>
      </c>
      <c r="AT208" s="226" t="s">
        <v>276</v>
      </c>
      <c r="AU208" s="226" t="s">
        <v>83</v>
      </c>
      <c r="AY208" s="19" t="s">
        <v>190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81</v>
      </c>
      <c r="BK208" s="227">
        <f>ROUND(I208*H208,2)</f>
        <v>0</v>
      </c>
      <c r="BL208" s="19" t="s">
        <v>196</v>
      </c>
      <c r="BM208" s="226" t="s">
        <v>1258</v>
      </c>
    </row>
    <row r="209" s="2" customFormat="1">
      <c r="A209" s="40"/>
      <c r="B209" s="41"/>
      <c r="C209" s="42"/>
      <c r="D209" s="228" t="s">
        <v>198</v>
      </c>
      <c r="E209" s="42"/>
      <c r="F209" s="229" t="s">
        <v>1257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198</v>
      </c>
      <c r="AU209" s="19" t="s">
        <v>83</v>
      </c>
    </row>
    <row r="210" s="2" customFormat="1" ht="16.5" customHeight="1">
      <c r="A210" s="40"/>
      <c r="B210" s="41"/>
      <c r="C210" s="267" t="s">
        <v>143</v>
      </c>
      <c r="D210" s="267" t="s">
        <v>276</v>
      </c>
      <c r="E210" s="268" t="s">
        <v>1259</v>
      </c>
      <c r="F210" s="269" t="s">
        <v>1260</v>
      </c>
      <c r="G210" s="270" t="s">
        <v>296</v>
      </c>
      <c r="H210" s="271">
        <v>4</v>
      </c>
      <c r="I210" s="272"/>
      <c r="J210" s="273">
        <f>ROUND(I210*H210,2)</f>
        <v>0</v>
      </c>
      <c r="K210" s="269" t="s">
        <v>195</v>
      </c>
      <c r="L210" s="274"/>
      <c r="M210" s="275" t="s">
        <v>19</v>
      </c>
      <c r="N210" s="276" t="s">
        <v>45</v>
      </c>
      <c r="O210" s="86"/>
      <c r="P210" s="224">
        <f>O210*H210</f>
        <v>0</v>
      </c>
      <c r="Q210" s="224">
        <v>0.050999999999999997</v>
      </c>
      <c r="R210" s="224">
        <f>Q210*H210</f>
        <v>0.20399999999999999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249</v>
      </c>
      <c r="AT210" s="226" t="s">
        <v>276</v>
      </c>
      <c r="AU210" s="226" t="s">
        <v>83</v>
      </c>
      <c r="AY210" s="19" t="s">
        <v>190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81</v>
      </c>
      <c r="BK210" s="227">
        <f>ROUND(I210*H210,2)</f>
        <v>0</v>
      </c>
      <c r="BL210" s="19" t="s">
        <v>196</v>
      </c>
      <c r="BM210" s="226" t="s">
        <v>1261</v>
      </c>
    </row>
    <row r="211" s="2" customFormat="1">
      <c r="A211" s="40"/>
      <c r="B211" s="41"/>
      <c r="C211" s="42"/>
      <c r="D211" s="228" t="s">
        <v>198</v>
      </c>
      <c r="E211" s="42"/>
      <c r="F211" s="229" t="s">
        <v>1260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198</v>
      </c>
      <c r="AU211" s="19" t="s">
        <v>83</v>
      </c>
    </row>
    <row r="212" s="2" customFormat="1" ht="16.5" customHeight="1">
      <c r="A212" s="40"/>
      <c r="B212" s="41"/>
      <c r="C212" s="267" t="s">
        <v>402</v>
      </c>
      <c r="D212" s="267" t="s">
        <v>276</v>
      </c>
      <c r="E212" s="268" t="s">
        <v>1262</v>
      </c>
      <c r="F212" s="269" t="s">
        <v>1263</v>
      </c>
      <c r="G212" s="270" t="s">
        <v>296</v>
      </c>
      <c r="H212" s="271">
        <v>9</v>
      </c>
      <c r="I212" s="272"/>
      <c r="J212" s="273">
        <f>ROUND(I212*H212,2)</f>
        <v>0</v>
      </c>
      <c r="K212" s="269" t="s">
        <v>195</v>
      </c>
      <c r="L212" s="274"/>
      <c r="M212" s="275" t="s">
        <v>19</v>
      </c>
      <c r="N212" s="276" t="s">
        <v>45</v>
      </c>
      <c r="O212" s="86"/>
      <c r="P212" s="224">
        <f>O212*H212</f>
        <v>0</v>
      </c>
      <c r="Q212" s="224">
        <v>0.068000000000000005</v>
      </c>
      <c r="R212" s="224">
        <f>Q212*H212</f>
        <v>0.6120000000000001</v>
      </c>
      <c r="S212" s="224">
        <v>0</v>
      </c>
      <c r="T212" s="22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6" t="s">
        <v>249</v>
      </c>
      <c r="AT212" s="226" t="s">
        <v>276</v>
      </c>
      <c r="AU212" s="226" t="s">
        <v>83</v>
      </c>
      <c r="AY212" s="19" t="s">
        <v>190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81</v>
      </c>
      <c r="BK212" s="227">
        <f>ROUND(I212*H212,2)</f>
        <v>0</v>
      </c>
      <c r="BL212" s="19" t="s">
        <v>196</v>
      </c>
      <c r="BM212" s="226" t="s">
        <v>1264</v>
      </c>
    </row>
    <row r="213" s="2" customFormat="1">
      <c r="A213" s="40"/>
      <c r="B213" s="41"/>
      <c r="C213" s="42"/>
      <c r="D213" s="228" t="s">
        <v>198</v>
      </c>
      <c r="E213" s="42"/>
      <c r="F213" s="229" t="s">
        <v>1263</v>
      </c>
      <c r="G213" s="42"/>
      <c r="H213" s="42"/>
      <c r="I213" s="230"/>
      <c r="J213" s="42"/>
      <c r="K213" s="42"/>
      <c r="L213" s="46"/>
      <c r="M213" s="231"/>
      <c r="N213" s="23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198</v>
      </c>
      <c r="AU213" s="19" t="s">
        <v>83</v>
      </c>
    </row>
    <row r="214" s="2" customFormat="1" ht="16.5" customHeight="1">
      <c r="A214" s="40"/>
      <c r="B214" s="41"/>
      <c r="C214" s="267" t="s">
        <v>409</v>
      </c>
      <c r="D214" s="267" t="s">
        <v>276</v>
      </c>
      <c r="E214" s="268" t="s">
        <v>1265</v>
      </c>
      <c r="F214" s="269" t="s">
        <v>1266</v>
      </c>
      <c r="G214" s="270" t="s">
        <v>296</v>
      </c>
      <c r="H214" s="271">
        <v>2</v>
      </c>
      <c r="I214" s="272"/>
      <c r="J214" s="273">
        <f>ROUND(I214*H214,2)</f>
        <v>0</v>
      </c>
      <c r="K214" s="269" t="s">
        <v>195</v>
      </c>
      <c r="L214" s="274"/>
      <c r="M214" s="275" t="s">
        <v>19</v>
      </c>
      <c r="N214" s="276" t="s">
        <v>45</v>
      </c>
      <c r="O214" s="86"/>
      <c r="P214" s="224">
        <f>O214*H214</f>
        <v>0</v>
      </c>
      <c r="Q214" s="224">
        <v>0.081000000000000003</v>
      </c>
      <c r="R214" s="224">
        <f>Q214*H214</f>
        <v>0.16200000000000001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249</v>
      </c>
      <c r="AT214" s="226" t="s">
        <v>276</v>
      </c>
      <c r="AU214" s="226" t="s">
        <v>83</v>
      </c>
      <c r="AY214" s="19" t="s">
        <v>190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81</v>
      </c>
      <c r="BK214" s="227">
        <f>ROUND(I214*H214,2)</f>
        <v>0</v>
      </c>
      <c r="BL214" s="19" t="s">
        <v>196</v>
      </c>
      <c r="BM214" s="226" t="s">
        <v>1267</v>
      </c>
    </row>
    <row r="215" s="2" customFormat="1">
      <c r="A215" s="40"/>
      <c r="B215" s="41"/>
      <c r="C215" s="42"/>
      <c r="D215" s="228" t="s">
        <v>198</v>
      </c>
      <c r="E215" s="42"/>
      <c r="F215" s="229" t="s">
        <v>1266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198</v>
      </c>
      <c r="AU215" s="19" t="s">
        <v>83</v>
      </c>
    </row>
    <row r="216" s="2" customFormat="1" ht="16.5" customHeight="1">
      <c r="A216" s="40"/>
      <c r="B216" s="41"/>
      <c r="C216" s="267" t="s">
        <v>414</v>
      </c>
      <c r="D216" s="267" t="s">
        <v>276</v>
      </c>
      <c r="E216" s="268" t="s">
        <v>1268</v>
      </c>
      <c r="F216" s="269" t="s">
        <v>1269</v>
      </c>
      <c r="G216" s="270" t="s">
        <v>296</v>
      </c>
      <c r="H216" s="271">
        <v>2</v>
      </c>
      <c r="I216" s="272"/>
      <c r="J216" s="273">
        <f>ROUND(I216*H216,2)</f>
        <v>0</v>
      </c>
      <c r="K216" s="269" t="s">
        <v>195</v>
      </c>
      <c r="L216" s="274"/>
      <c r="M216" s="275" t="s">
        <v>19</v>
      </c>
      <c r="N216" s="276" t="s">
        <v>45</v>
      </c>
      <c r="O216" s="86"/>
      <c r="P216" s="224">
        <f>O216*H216</f>
        <v>0</v>
      </c>
      <c r="Q216" s="224">
        <v>0.26200000000000001</v>
      </c>
      <c r="R216" s="224">
        <f>Q216*H216</f>
        <v>0.52400000000000002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249</v>
      </c>
      <c r="AT216" s="226" t="s">
        <v>276</v>
      </c>
      <c r="AU216" s="226" t="s">
        <v>83</v>
      </c>
      <c r="AY216" s="19" t="s">
        <v>190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81</v>
      </c>
      <c r="BK216" s="227">
        <f>ROUND(I216*H216,2)</f>
        <v>0</v>
      </c>
      <c r="BL216" s="19" t="s">
        <v>196</v>
      </c>
      <c r="BM216" s="226" t="s">
        <v>1270</v>
      </c>
    </row>
    <row r="217" s="2" customFormat="1">
      <c r="A217" s="40"/>
      <c r="B217" s="41"/>
      <c r="C217" s="42"/>
      <c r="D217" s="228" t="s">
        <v>198</v>
      </c>
      <c r="E217" s="42"/>
      <c r="F217" s="229" t="s">
        <v>1269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198</v>
      </c>
      <c r="AU217" s="19" t="s">
        <v>83</v>
      </c>
    </row>
    <row r="218" s="2" customFormat="1" ht="16.5" customHeight="1">
      <c r="A218" s="40"/>
      <c r="B218" s="41"/>
      <c r="C218" s="267" t="s">
        <v>421</v>
      </c>
      <c r="D218" s="267" t="s">
        <v>276</v>
      </c>
      <c r="E218" s="268" t="s">
        <v>1271</v>
      </c>
      <c r="F218" s="269" t="s">
        <v>1272</v>
      </c>
      <c r="G218" s="270" t="s">
        <v>296</v>
      </c>
      <c r="H218" s="271">
        <v>3</v>
      </c>
      <c r="I218" s="272"/>
      <c r="J218" s="273">
        <f>ROUND(I218*H218,2)</f>
        <v>0</v>
      </c>
      <c r="K218" s="269" t="s">
        <v>195</v>
      </c>
      <c r="L218" s="274"/>
      <c r="M218" s="275" t="s">
        <v>19</v>
      </c>
      <c r="N218" s="276" t="s">
        <v>45</v>
      </c>
      <c r="O218" s="86"/>
      <c r="P218" s="224">
        <f>O218*H218</f>
        <v>0</v>
      </c>
      <c r="Q218" s="224">
        <v>0.52600000000000002</v>
      </c>
      <c r="R218" s="224">
        <f>Q218*H218</f>
        <v>1.5780000000000001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249</v>
      </c>
      <c r="AT218" s="226" t="s">
        <v>276</v>
      </c>
      <c r="AU218" s="226" t="s">
        <v>83</v>
      </c>
      <c r="AY218" s="19" t="s">
        <v>190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81</v>
      </c>
      <c r="BK218" s="227">
        <f>ROUND(I218*H218,2)</f>
        <v>0</v>
      </c>
      <c r="BL218" s="19" t="s">
        <v>196</v>
      </c>
      <c r="BM218" s="226" t="s">
        <v>1273</v>
      </c>
    </row>
    <row r="219" s="2" customFormat="1">
      <c r="A219" s="40"/>
      <c r="B219" s="41"/>
      <c r="C219" s="42"/>
      <c r="D219" s="228" t="s">
        <v>198</v>
      </c>
      <c r="E219" s="42"/>
      <c r="F219" s="229" t="s">
        <v>1272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198</v>
      </c>
      <c r="AU219" s="19" t="s">
        <v>83</v>
      </c>
    </row>
    <row r="220" s="2" customFormat="1" ht="16.5" customHeight="1">
      <c r="A220" s="40"/>
      <c r="B220" s="41"/>
      <c r="C220" s="267" t="s">
        <v>427</v>
      </c>
      <c r="D220" s="267" t="s">
        <v>276</v>
      </c>
      <c r="E220" s="268" t="s">
        <v>1274</v>
      </c>
      <c r="F220" s="269" t="s">
        <v>1275</v>
      </c>
      <c r="G220" s="270" t="s">
        <v>296</v>
      </c>
      <c r="H220" s="271">
        <v>7</v>
      </c>
      <c r="I220" s="272"/>
      <c r="J220" s="273">
        <f>ROUND(I220*H220,2)</f>
        <v>0</v>
      </c>
      <c r="K220" s="269" t="s">
        <v>195</v>
      </c>
      <c r="L220" s="274"/>
      <c r="M220" s="275" t="s">
        <v>19</v>
      </c>
      <c r="N220" s="276" t="s">
        <v>45</v>
      </c>
      <c r="O220" s="86"/>
      <c r="P220" s="224">
        <f>O220*H220</f>
        <v>0</v>
      </c>
      <c r="Q220" s="224">
        <v>1.0540000000000001</v>
      </c>
      <c r="R220" s="224">
        <f>Q220*H220</f>
        <v>7.3780000000000001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249</v>
      </c>
      <c r="AT220" s="226" t="s">
        <v>276</v>
      </c>
      <c r="AU220" s="226" t="s">
        <v>83</v>
      </c>
      <c r="AY220" s="19" t="s">
        <v>190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81</v>
      </c>
      <c r="BK220" s="227">
        <f>ROUND(I220*H220,2)</f>
        <v>0</v>
      </c>
      <c r="BL220" s="19" t="s">
        <v>196</v>
      </c>
      <c r="BM220" s="226" t="s">
        <v>1276</v>
      </c>
    </row>
    <row r="221" s="2" customFormat="1">
      <c r="A221" s="40"/>
      <c r="B221" s="41"/>
      <c r="C221" s="42"/>
      <c r="D221" s="228" t="s">
        <v>198</v>
      </c>
      <c r="E221" s="42"/>
      <c r="F221" s="229" t="s">
        <v>1275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198</v>
      </c>
      <c r="AU221" s="19" t="s">
        <v>83</v>
      </c>
    </row>
    <row r="222" s="2" customFormat="1" ht="16.5" customHeight="1">
      <c r="A222" s="40"/>
      <c r="B222" s="41"/>
      <c r="C222" s="215" t="s">
        <v>432</v>
      </c>
      <c r="D222" s="215" t="s">
        <v>192</v>
      </c>
      <c r="E222" s="216" t="s">
        <v>1277</v>
      </c>
      <c r="F222" s="217" t="s">
        <v>1278</v>
      </c>
      <c r="G222" s="218" t="s">
        <v>296</v>
      </c>
      <c r="H222" s="219">
        <v>7</v>
      </c>
      <c r="I222" s="220"/>
      <c r="J222" s="221">
        <f>ROUND(I222*H222,2)</f>
        <v>0</v>
      </c>
      <c r="K222" s="217" t="s">
        <v>195</v>
      </c>
      <c r="L222" s="46"/>
      <c r="M222" s="222" t="s">
        <v>19</v>
      </c>
      <c r="N222" s="223" t="s">
        <v>45</v>
      </c>
      <c r="O222" s="86"/>
      <c r="P222" s="224">
        <f>O222*H222</f>
        <v>0</v>
      </c>
      <c r="Q222" s="224">
        <v>0.028539999999999999</v>
      </c>
      <c r="R222" s="224">
        <f>Q222*H222</f>
        <v>0.19977999999999999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196</v>
      </c>
      <c r="AT222" s="226" t="s">
        <v>192</v>
      </c>
      <c r="AU222" s="226" t="s">
        <v>83</v>
      </c>
      <c r="AY222" s="19" t="s">
        <v>190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81</v>
      </c>
      <c r="BK222" s="227">
        <f>ROUND(I222*H222,2)</f>
        <v>0</v>
      </c>
      <c r="BL222" s="19" t="s">
        <v>196</v>
      </c>
      <c r="BM222" s="226" t="s">
        <v>1279</v>
      </c>
    </row>
    <row r="223" s="2" customFormat="1">
      <c r="A223" s="40"/>
      <c r="B223" s="41"/>
      <c r="C223" s="42"/>
      <c r="D223" s="228" t="s">
        <v>198</v>
      </c>
      <c r="E223" s="42"/>
      <c r="F223" s="229" t="s">
        <v>1278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198</v>
      </c>
      <c r="AU223" s="19" t="s">
        <v>83</v>
      </c>
    </row>
    <row r="224" s="2" customFormat="1">
      <c r="A224" s="40"/>
      <c r="B224" s="41"/>
      <c r="C224" s="42"/>
      <c r="D224" s="233" t="s">
        <v>200</v>
      </c>
      <c r="E224" s="42"/>
      <c r="F224" s="234" t="s">
        <v>1280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200</v>
      </c>
      <c r="AU224" s="19" t="s">
        <v>83</v>
      </c>
    </row>
    <row r="225" s="2" customFormat="1" ht="16.5" customHeight="1">
      <c r="A225" s="40"/>
      <c r="B225" s="41"/>
      <c r="C225" s="267" t="s">
        <v>438</v>
      </c>
      <c r="D225" s="267" t="s">
        <v>276</v>
      </c>
      <c r="E225" s="268" t="s">
        <v>1281</v>
      </c>
      <c r="F225" s="269" t="s">
        <v>1282</v>
      </c>
      <c r="G225" s="270" t="s">
        <v>296</v>
      </c>
      <c r="H225" s="271">
        <v>3</v>
      </c>
      <c r="I225" s="272"/>
      <c r="J225" s="273">
        <f>ROUND(I225*H225,2)</f>
        <v>0</v>
      </c>
      <c r="K225" s="269" t="s">
        <v>19</v>
      </c>
      <c r="L225" s="274"/>
      <c r="M225" s="275" t="s">
        <v>19</v>
      </c>
      <c r="N225" s="276" t="s">
        <v>45</v>
      </c>
      <c r="O225" s="86"/>
      <c r="P225" s="224">
        <f>O225*H225</f>
        <v>0</v>
      </c>
      <c r="Q225" s="224">
        <v>1.23</v>
      </c>
      <c r="R225" s="224">
        <f>Q225*H225</f>
        <v>3.6899999999999999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249</v>
      </c>
      <c r="AT225" s="226" t="s">
        <v>276</v>
      </c>
      <c r="AU225" s="226" t="s">
        <v>83</v>
      </c>
      <c r="AY225" s="19" t="s">
        <v>190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81</v>
      </c>
      <c r="BK225" s="227">
        <f>ROUND(I225*H225,2)</f>
        <v>0</v>
      </c>
      <c r="BL225" s="19" t="s">
        <v>196</v>
      </c>
      <c r="BM225" s="226" t="s">
        <v>1283</v>
      </c>
    </row>
    <row r="226" s="2" customFormat="1">
      <c r="A226" s="40"/>
      <c r="B226" s="41"/>
      <c r="C226" s="42"/>
      <c r="D226" s="228" t="s">
        <v>198</v>
      </c>
      <c r="E226" s="42"/>
      <c r="F226" s="229" t="s">
        <v>1282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198</v>
      </c>
      <c r="AU226" s="19" t="s">
        <v>83</v>
      </c>
    </row>
    <row r="227" s="2" customFormat="1" ht="16.5" customHeight="1">
      <c r="A227" s="40"/>
      <c r="B227" s="41"/>
      <c r="C227" s="267" t="s">
        <v>443</v>
      </c>
      <c r="D227" s="267" t="s">
        <v>276</v>
      </c>
      <c r="E227" s="268" t="s">
        <v>1284</v>
      </c>
      <c r="F227" s="269" t="s">
        <v>1285</v>
      </c>
      <c r="G227" s="270" t="s">
        <v>296</v>
      </c>
      <c r="H227" s="271">
        <v>1</v>
      </c>
      <c r="I227" s="272"/>
      <c r="J227" s="273">
        <f>ROUND(I227*H227,2)</f>
        <v>0</v>
      </c>
      <c r="K227" s="269" t="s">
        <v>195</v>
      </c>
      <c r="L227" s="274"/>
      <c r="M227" s="275" t="s">
        <v>19</v>
      </c>
      <c r="N227" s="276" t="s">
        <v>45</v>
      </c>
      <c r="O227" s="86"/>
      <c r="P227" s="224">
        <f>O227*H227</f>
        <v>0</v>
      </c>
      <c r="Q227" s="224">
        <v>1.6000000000000001</v>
      </c>
      <c r="R227" s="224">
        <f>Q227*H227</f>
        <v>1.6000000000000001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249</v>
      </c>
      <c r="AT227" s="226" t="s">
        <v>276</v>
      </c>
      <c r="AU227" s="226" t="s">
        <v>83</v>
      </c>
      <c r="AY227" s="19" t="s">
        <v>190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81</v>
      </c>
      <c r="BK227" s="227">
        <f>ROUND(I227*H227,2)</f>
        <v>0</v>
      </c>
      <c r="BL227" s="19" t="s">
        <v>196</v>
      </c>
      <c r="BM227" s="226" t="s">
        <v>1286</v>
      </c>
    </row>
    <row r="228" s="2" customFormat="1">
      <c r="A228" s="40"/>
      <c r="B228" s="41"/>
      <c r="C228" s="42"/>
      <c r="D228" s="228" t="s">
        <v>198</v>
      </c>
      <c r="E228" s="42"/>
      <c r="F228" s="229" t="s">
        <v>1285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198</v>
      </c>
      <c r="AU228" s="19" t="s">
        <v>83</v>
      </c>
    </row>
    <row r="229" s="2" customFormat="1" ht="16.5" customHeight="1">
      <c r="A229" s="40"/>
      <c r="B229" s="41"/>
      <c r="C229" s="267" t="s">
        <v>447</v>
      </c>
      <c r="D229" s="267" t="s">
        <v>276</v>
      </c>
      <c r="E229" s="268" t="s">
        <v>1287</v>
      </c>
      <c r="F229" s="269" t="s">
        <v>1288</v>
      </c>
      <c r="G229" s="270" t="s">
        <v>296</v>
      </c>
      <c r="H229" s="271">
        <v>3</v>
      </c>
      <c r="I229" s="272"/>
      <c r="J229" s="273">
        <f>ROUND(I229*H229,2)</f>
        <v>0</v>
      </c>
      <c r="K229" s="269" t="s">
        <v>19</v>
      </c>
      <c r="L229" s="274"/>
      <c r="M229" s="275" t="s">
        <v>19</v>
      </c>
      <c r="N229" s="276" t="s">
        <v>45</v>
      </c>
      <c r="O229" s="86"/>
      <c r="P229" s="224">
        <f>O229*H229</f>
        <v>0</v>
      </c>
      <c r="Q229" s="224">
        <v>1.6000000000000001</v>
      </c>
      <c r="R229" s="224">
        <f>Q229*H229</f>
        <v>4.8000000000000007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249</v>
      </c>
      <c r="AT229" s="226" t="s">
        <v>276</v>
      </c>
      <c r="AU229" s="226" t="s">
        <v>83</v>
      </c>
      <c r="AY229" s="19" t="s">
        <v>190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81</v>
      </c>
      <c r="BK229" s="227">
        <f>ROUND(I229*H229,2)</f>
        <v>0</v>
      </c>
      <c r="BL229" s="19" t="s">
        <v>196</v>
      </c>
      <c r="BM229" s="226" t="s">
        <v>1289</v>
      </c>
    </row>
    <row r="230" s="2" customFormat="1">
      <c r="A230" s="40"/>
      <c r="B230" s="41"/>
      <c r="C230" s="42"/>
      <c r="D230" s="228" t="s">
        <v>198</v>
      </c>
      <c r="E230" s="42"/>
      <c r="F230" s="229" t="s">
        <v>1288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198</v>
      </c>
      <c r="AU230" s="19" t="s">
        <v>83</v>
      </c>
    </row>
    <row r="231" s="2" customFormat="1" ht="16.5" customHeight="1">
      <c r="A231" s="40"/>
      <c r="B231" s="41"/>
      <c r="C231" s="267" t="s">
        <v>453</v>
      </c>
      <c r="D231" s="267" t="s">
        <v>276</v>
      </c>
      <c r="E231" s="268" t="s">
        <v>1290</v>
      </c>
      <c r="F231" s="269" t="s">
        <v>1291</v>
      </c>
      <c r="G231" s="270" t="s">
        <v>296</v>
      </c>
      <c r="H231" s="271">
        <v>26</v>
      </c>
      <c r="I231" s="272"/>
      <c r="J231" s="273">
        <f>ROUND(I231*H231,2)</f>
        <v>0</v>
      </c>
      <c r="K231" s="269" t="s">
        <v>195</v>
      </c>
      <c r="L231" s="274"/>
      <c r="M231" s="275" t="s">
        <v>19</v>
      </c>
      <c r="N231" s="276" t="s">
        <v>45</v>
      </c>
      <c r="O231" s="86"/>
      <c r="P231" s="224">
        <f>O231*H231</f>
        <v>0</v>
      </c>
      <c r="Q231" s="224">
        <v>0.002</v>
      </c>
      <c r="R231" s="224">
        <f>Q231*H231</f>
        <v>0.052000000000000005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249</v>
      </c>
      <c r="AT231" s="226" t="s">
        <v>276</v>
      </c>
      <c r="AU231" s="226" t="s">
        <v>83</v>
      </c>
      <c r="AY231" s="19" t="s">
        <v>190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81</v>
      </c>
      <c r="BK231" s="227">
        <f>ROUND(I231*H231,2)</f>
        <v>0</v>
      </c>
      <c r="BL231" s="19" t="s">
        <v>196</v>
      </c>
      <c r="BM231" s="226" t="s">
        <v>1292</v>
      </c>
    </row>
    <row r="232" s="2" customFormat="1">
      <c r="A232" s="40"/>
      <c r="B232" s="41"/>
      <c r="C232" s="42"/>
      <c r="D232" s="228" t="s">
        <v>198</v>
      </c>
      <c r="E232" s="42"/>
      <c r="F232" s="229" t="s">
        <v>1291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198</v>
      </c>
      <c r="AU232" s="19" t="s">
        <v>83</v>
      </c>
    </row>
    <row r="233" s="2" customFormat="1" ht="16.5" customHeight="1">
      <c r="A233" s="40"/>
      <c r="B233" s="41"/>
      <c r="C233" s="215" t="s">
        <v>457</v>
      </c>
      <c r="D233" s="215" t="s">
        <v>192</v>
      </c>
      <c r="E233" s="216" t="s">
        <v>1293</v>
      </c>
      <c r="F233" s="217" t="s">
        <v>1294</v>
      </c>
      <c r="G233" s="218" t="s">
        <v>296</v>
      </c>
      <c r="H233" s="219">
        <v>7</v>
      </c>
      <c r="I233" s="220"/>
      <c r="J233" s="221">
        <f>ROUND(I233*H233,2)</f>
        <v>0</v>
      </c>
      <c r="K233" s="217" t="s">
        <v>195</v>
      </c>
      <c r="L233" s="46"/>
      <c r="M233" s="222" t="s">
        <v>19</v>
      </c>
      <c r="N233" s="223" t="s">
        <v>45</v>
      </c>
      <c r="O233" s="86"/>
      <c r="P233" s="224">
        <f>O233*H233</f>
        <v>0</v>
      </c>
      <c r="Q233" s="224">
        <v>0.039269999999999999</v>
      </c>
      <c r="R233" s="224">
        <f>Q233*H233</f>
        <v>0.27488999999999997</v>
      </c>
      <c r="S233" s="224">
        <v>0</v>
      </c>
      <c r="T233" s="22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6" t="s">
        <v>196</v>
      </c>
      <c r="AT233" s="226" t="s">
        <v>192</v>
      </c>
      <c r="AU233" s="226" t="s">
        <v>83</v>
      </c>
      <c r="AY233" s="19" t="s">
        <v>190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81</v>
      </c>
      <c r="BK233" s="227">
        <f>ROUND(I233*H233,2)</f>
        <v>0</v>
      </c>
      <c r="BL233" s="19" t="s">
        <v>196</v>
      </c>
      <c r="BM233" s="226" t="s">
        <v>1295</v>
      </c>
    </row>
    <row r="234" s="2" customFormat="1">
      <c r="A234" s="40"/>
      <c r="B234" s="41"/>
      <c r="C234" s="42"/>
      <c r="D234" s="228" t="s">
        <v>198</v>
      </c>
      <c r="E234" s="42"/>
      <c r="F234" s="229" t="s">
        <v>1294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198</v>
      </c>
      <c r="AU234" s="19" t="s">
        <v>83</v>
      </c>
    </row>
    <row r="235" s="2" customFormat="1">
      <c r="A235" s="40"/>
      <c r="B235" s="41"/>
      <c r="C235" s="42"/>
      <c r="D235" s="233" t="s">
        <v>200</v>
      </c>
      <c r="E235" s="42"/>
      <c r="F235" s="234" t="s">
        <v>1296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200</v>
      </c>
      <c r="AU235" s="19" t="s">
        <v>83</v>
      </c>
    </row>
    <row r="236" s="2" customFormat="1" ht="16.5" customHeight="1">
      <c r="A236" s="40"/>
      <c r="B236" s="41"/>
      <c r="C236" s="267" t="s">
        <v>464</v>
      </c>
      <c r="D236" s="267" t="s">
        <v>276</v>
      </c>
      <c r="E236" s="268" t="s">
        <v>1297</v>
      </c>
      <c r="F236" s="269" t="s">
        <v>1298</v>
      </c>
      <c r="G236" s="270" t="s">
        <v>296</v>
      </c>
      <c r="H236" s="271">
        <v>7</v>
      </c>
      <c r="I236" s="272"/>
      <c r="J236" s="273">
        <f>ROUND(I236*H236,2)</f>
        <v>0</v>
      </c>
      <c r="K236" s="269" t="s">
        <v>195</v>
      </c>
      <c r="L236" s="274"/>
      <c r="M236" s="275" t="s">
        <v>19</v>
      </c>
      <c r="N236" s="276" t="s">
        <v>45</v>
      </c>
      <c r="O236" s="86"/>
      <c r="P236" s="224">
        <f>O236*H236</f>
        <v>0</v>
      </c>
      <c r="Q236" s="224">
        <v>0.52100000000000002</v>
      </c>
      <c r="R236" s="224">
        <f>Q236*H236</f>
        <v>3.6470000000000002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249</v>
      </c>
      <c r="AT236" s="226" t="s">
        <v>276</v>
      </c>
      <c r="AU236" s="226" t="s">
        <v>83</v>
      </c>
      <c r="AY236" s="19" t="s">
        <v>190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81</v>
      </c>
      <c r="BK236" s="227">
        <f>ROUND(I236*H236,2)</f>
        <v>0</v>
      </c>
      <c r="BL236" s="19" t="s">
        <v>196</v>
      </c>
      <c r="BM236" s="226" t="s">
        <v>1299</v>
      </c>
    </row>
    <row r="237" s="2" customFormat="1">
      <c r="A237" s="40"/>
      <c r="B237" s="41"/>
      <c r="C237" s="42"/>
      <c r="D237" s="228" t="s">
        <v>198</v>
      </c>
      <c r="E237" s="42"/>
      <c r="F237" s="229" t="s">
        <v>1298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198</v>
      </c>
      <c r="AU237" s="19" t="s">
        <v>83</v>
      </c>
    </row>
    <row r="238" s="2" customFormat="1" ht="21.75" customHeight="1">
      <c r="A238" s="40"/>
      <c r="B238" s="41"/>
      <c r="C238" s="215" t="s">
        <v>471</v>
      </c>
      <c r="D238" s="215" t="s">
        <v>192</v>
      </c>
      <c r="E238" s="216" t="s">
        <v>1300</v>
      </c>
      <c r="F238" s="217" t="s">
        <v>1301</v>
      </c>
      <c r="G238" s="218" t="s">
        <v>296</v>
      </c>
      <c r="H238" s="219">
        <v>7</v>
      </c>
      <c r="I238" s="220"/>
      <c r="J238" s="221">
        <f>ROUND(I238*H238,2)</f>
        <v>0</v>
      </c>
      <c r="K238" s="217" t="s">
        <v>19</v>
      </c>
      <c r="L238" s="46"/>
      <c r="M238" s="222" t="s">
        <v>19</v>
      </c>
      <c r="N238" s="223" t="s">
        <v>45</v>
      </c>
      <c r="O238" s="86"/>
      <c r="P238" s="224">
        <f>O238*H238</f>
        <v>0</v>
      </c>
      <c r="Q238" s="224">
        <v>0.089999999999999997</v>
      </c>
      <c r="R238" s="224">
        <f>Q238*H238</f>
        <v>0.63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196</v>
      </c>
      <c r="AT238" s="226" t="s">
        <v>192</v>
      </c>
      <c r="AU238" s="226" t="s">
        <v>83</v>
      </c>
      <c r="AY238" s="19" t="s">
        <v>190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81</v>
      </c>
      <c r="BK238" s="227">
        <f>ROUND(I238*H238,2)</f>
        <v>0</v>
      </c>
      <c r="BL238" s="19" t="s">
        <v>196</v>
      </c>
      <c r="BM238" s="226" t="s">
        <v>1302</v>
      </c>
    </row>
    <row r="239" s="2" customFormat="1">
      <c r="A239" s="40"/>
      <c r="B239" s="41"/>
      <c r="C239" s="42"/>
      <c r="D239" s="228" t="s">
        <v>198</v>
      </c>
      <c r="E239" s="42"/>
      <c r="F239" s="229" t="s">
        <v>1301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198</v>
      </c>
      <c r="AU239" s="19" t="s">
        <v>83</v>
      </c>
    </row>
    <row r="240" s="2" customFormat="1" ht="16.5" customHeight="1">
      <c r="A240" s="40"/>
      <c r="B240" s="41"/>
      <c r="C240" s="267" t="s">
        <v>478</v>
      </c>
      <c r="D240" s="267" t="s">
        <v>276</v>
      </c>
      <c r="E240" s="268" t="s">
        <v>1303</v>
      </c>
      <c r="F240" s="269" t="s">
        <v>1304</v>
      </c>
      <c r="G240" s="270" t="s">
        <v>296</v>
      </c>
      <c r="H240" s="271">
        <v>0</v>
      </c>
      <c r="I240" s="272"/>
      <c r="J240" s="273">
        <f>ROUND(I240*H240,2)</f>
        <v>0</v>
      </c>
      <c r="K240" s="269" t="s">
        <v>19</v>
      </c>
      <c r="L240" s="274"/>
      <c r="M240" s="275" t="s">
        <v>19</v>
      </c>
      <c r="N240" s="276" t="s">
        <v>45</v>
      </c>
      <c r="O240" s="86"/>
      <c r="P240" s="224">
        <f>O240*H240</f>
        <v>0</v>
      </c>
      <c r="Q240" s="224">
        <v>0.079000000000000001</v>
      </c>
      <c r="R240" s="224">
        <f>Q240*H240</f>
        <v>0</v>
      </c>
      <c r="S240" s="224">
        <v>0</v>
      </c>
      <c r="T240" s="22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6" t="s">
        <v>249</v>
      </c>
      <c r="AT240" s="226" t="s">
        <v>276</v>
      </c>
      <c r="AU240" s="226" t="s">
        <v>83</v>
      </c>
      <c r="AY240" s="19" t="s">
        <v>190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81</v>
      </c>
      <c r="BK240" s="227">
        <f>ROUND(I240*H240,2)</f>
        <v>0</v>
      </c>
      <c r="BL240" s="19" t="s">
        <v>196</v>
      </c>
      <c r="BM240" s="226" t="s">
        <v>1305</v>
      </c>
    </row>
    <row r="241" s="2" customFormat="1">
      <c r="A241" s="40"/>
      <c r="B241" s="41"/>
      <c r="C241" s="42"/>
      <c r="D241" s="228" t="s">
        <v>198</v>
      </c>
      <c r="E241" s="42"/>
      <c r="F241" s="229" t="s">
        <v>1306</v>
      </c>
      <c r="G241" s="42"/>
      <c r="H241" s="42"/>
      <c r="I241" s="230"/>
      <c r="J241" s="42"/>
      <c r="K241" s="42"/>
      <c r="L241" s="46"/>
      <c r="M241" s="231"/>
      <c r="N241" s="23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198</v>
      </c>
      <c r="AU241" s="19" t="s">
        <v>83</v>
      </c>
    </row>
    <row r="242" s="2" customFormat="1">
      <c r="A242" s="40"/>
      <c r="B242" s="41"/>
      <c r="C242" s="42"/>
      <c r="D242" s="228" t="s">
        <v>303</v>
      </c>
      <c r="E242" s="42"/>
      <c r="F242" s="277" t="s">
        <v>1307</v>
      </c>
      <c r="G242" s="42"/>
      <c r="H242" s="42"/>
      <c r="I242" s="230"/>
      <c r="J242" s="42"/>
      <c r="K242" s="42"/>
      <c r="L242" s="46"/>
      <c r="M242" s="231"/>
      <c r="N242" s="23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303</v>
      </c>
      <c r="AU242" s="19" t="s">
        <v>83</v>
      </c>
    </row>
    <row r="243" s="2" customFormat="1" ht="16.5" customHeight="1">
      <c r="A243" s="40"/>
      <c r="B243" s="41"/>
      <c r="C243" s="215" t="s">
        <v>485</v>
      </c>
      <c r="D243" s="215" t="s">
        <v>192</v>
      </c>
      <c r="E243" s="216" t="s">
        <v>1060</v>
      </c>
      <c r="F243" s="217" t="s">
        <v>1061</v>
      </c>
      <c r="G243" s="218" t="s">
        <v>110</v>
      </c>
      <c r="H243" s="219">
        <v>424</v>
      </c>
      <c r="I243" s="220"/>
      <c r="J243" s="221">
        <f>ROUND(I243*H243,2)</f>
        <v>0</v>
      </c>
      <c r="K243" s="217" t="s">
        <v>195</v>
      </c>
      <c r="L243" s="46"/>
      <c r="M243" s="222" t="s">
        <v>19</v>
      </c>
      <c r="N243" s="223" t="s">
        <v>45</v>
      </c>
      <c r="O243" s="86"/>
      <c r="P243" s="224">
        <f>O243*H243</f>
        <v>0</v>
      </c>
      <c r="Q243" s="224">
        <v>9.0000000000000006E-05</v>
      </c>
      <c r="R243" s="224">
        <f>Q243*H243</f>
        <v>0.038159999999999999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196</v>
      </c>
      <c r="AT243" s="226" t="s">
        <v>192</v>
      </c>
      <c r="AU243" s="226" t="s">
        <v>83</v>
      </c>
      <c r="AY243" s="19" t="s">
        <v>190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81</v>
      </c>
      <c r="BK243" s="227">
        <f>ROUND(I243*H243,2)</f>
        <v>0</v>
      </c>
      <c r="BL243" s="19" t="s">
        <v>196</v>
      </c>
      <c r="BM243" s="226" t="s">
        <v>1308</v>
      </c>
    </row>
    <row r="244" s="2" customFormat="1">
      <c r="A244" s="40"/>
      <c r="B244" s="41"/>
      <c r="C244" s="42"/>
      <c r="D244" s="228" t="s">
        <v>198</v>
      </c>
      <c r="E244" s="42"/>
      <c r="F244" s="229" t="s">
        <v>1063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198</v>
      </c>
      <c r="AU244" s="19" t="s">
        <v>83</v>
      </c>
    </row>
    <row r="245" s="2" customFormat="1">
      <c r="A245" s="40"/>
      <c r="B245" s="41"/>
      <c r="C245" s="42"/>
      <c r="D245" s="233" t="s">
        <v>200</v>
      </c>
      <c r="E245" s="42"/>
      <c r="F245" s="234" t="s">
        <v>1064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200</v>
      </c>
      <c r="AU245" s="19" t="s">
        <v>83</v>
      </c>
    </row>
    <row r="246" s="12" customFormat="1" ht="22.8" customHeight="1">
      <c r="A246" s="12"/>
      <c r="B246" s="199"/>
      <c r="C246" s="200"/>
      <c r="D246" s="201" t="s">
        <v>73</v>
      </c>
      <c r="E246" s="213" t="s">
        <v>560</v>
      </c>
      <c r="F246" s="213" t="s">
        <v>561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SUM(P247:P259)</f>
        <v>0</v>
      </c>
      <c r="Q246" s="207"/>
      <c r="R246" s="208">
        <f>SUM(R247:R259)</f>
        <v>0</v>
      </c>
      <c r="S246" s="207"/>
      <c r="T246" s="209">
        <f>SUM(T247:T259)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81</v>
      </c>
      <c r="AT246" s="211" t="s">
        <v>73</v>
      </c>
      <c r="AU246" s="211" t="s">
        <v>81</v>
      </c>
      <c r="AY246" s="210" t="s">
        <v>190</v>
      </c>
      <c r="BK246" s="212">
        <f>SUM(BK247:BK259)</f>
        <v>0</v>
      </c>
    </row>
    <row r="247" s="2" customFormat="1" ht="16.5" customHeight="1">
      <c r="A247" s="40"/>
      <c r="B247" s="41"/>
      <c r="C247" s="215" t="s">
        <v>490</v>
      </c>
      <c r="D247" s="215" t="s">
        <v>192</v>
      </c>
      <c r="E247" s="216" t="s">
        <v>1066</v>
      </c>
      <c r="F247" s="217" t="s">
        <v>1067</v>
      </c>
      <c r="G247" s="218" t="s">
        <v>279</v>
      </c>
      <c r="H247" s="219">
        <v>81.510000000000005</v>
      </c>
      <c r="I247" s="220"/>
      <c r="J247" s="221">
        <f>ROUND(I247*H247,2)</f>
        <v>0</v>
      </c>
      <c r="K247" s="217" t="s">
        <v>195</v>
      </c>
      <c r="L247" s="46"/>
      <c r="M247" s="222" t="s">
        <v>19</v>
      </c>
      <c r="N247" s="223" t="s">
        <v>45</v>
      </c>
      <c r="O247" s="86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6" t="s">
        <v>196</v>
      </c>
      <c r="AT247" s="226" t="s">
        <v>192</v>
      </c>
      <c r="AU247" s="226" t="s">
        <v>83</v>
      </c>
      <c r="AY247" s="19" t="s">
        <v>190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9" t="s">
        <v>81</v>
      </c>
      <c r="BK247" s="227">
        <f>ROUND(I247*H247,2)</f>
        <v>0</v>
      </c>
      <c r="BL247" s="19" t="s">
        <v>196</v>
      </c>
      <c r="BM247" s="226" t="s">
        <v>1309</v>
      </c>
    </row>
    <row r="248" s="2" customFormat="1">
      <c r="A248" s="40"/>
      <c r="B248" s="41"/>
      <c r="C248" s="42"/>
      <c r="D248" s="228" t="s">
        <v>198</v>
      </c>
      <c r="E248" s="42"/>
      <c r="F248" s="229" t="s">
        <v>1069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198</v>
      </c>
      <c r="AU248" s="19" t="s">
        <v>83</v>
      </c>
    </row>
    <row r="249" s="2" customFormat="1">
      <c r="A249" s="40"/>
      <c r="B249" s="41"/>
      <c r="C249" s="42"/>
      <c r="D249" s="233" t="s">
        <v>200</v>
      </c>
      <c r="E249" s="42"/>
      <c r="F249" s="234" t="s">
        <v>1070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200</v>
      </c>
      <c r="AU249" s="19" t="s">
        <v>83</v>
      </c>
    </row>
    <row r="250" s="2" customFormat="1" ht="16.5" customHeight="1">
      <c r="A250" s="40"/>
      <c r="B250" s="41"/>
      <c r="C250" s="215" t="s">
        <v>495</v>
      </c>
      <c r="D250" s="215" t="s">
        <v>192</v>
      </c>
      <c r="E250" s="216" t="s">
        <v>1072</v>
      </c>
      <c r="F250" s="217" t="s">
        <v>1073</v>
      </c>
      <c r="G250" s="218" t="s">
        <v>279</v>
      </c>
      <c r="H250" s="219">
        <v>815.10000000000002</v>
      </c>
      <c r="I250" s="220"/>
      <c r="J250" s="221">
        <f>ROUND(I250*H250,2)</f>
        <v>0</v>
      </c>
      <c r="K250" s="217" t="s">
        <v>195</v>
      </c>
      <c r="L250" s="46"/>
      <c r="M250" s="222" t="s">
        <v>19</v>
      </c>
      <c r="N250" s="223" t="s">
        <v>45</v>
      </c>
      <c r="O250" s="86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196</v>
      </c>
      <c r="AT250" s="226" t="s">
        <v>192</v>
      </c>
      <c r="AU250" s="226" t="s">
        <v>83</v>
      </c>
      <c r="AY250" s="19" t="s">
        <v>190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81</v>
      </c>
      <c r="BK250" s="227">
        <f>ROUND(I250*H250,2)</f>
        <v>0</v>
      </c>
      <c r="BL250" s="19" t="s">
        <v>196</v>
      </c>
      <c r="BM250" s="226" t="s">
        <v>1310</v>
      </c>
    </row>
    <row r="251" s="2" customFormat="1">
      <c r="A251" s="40"/>
      <c r="B251" s="41"/>
      <c r="C251" s="42"/>
      <c r="D251" s="228" t="s">
        <v>198</v>
      </c>
      <c r="E251" s="42"/>
      <c r="F251" s="229" t="s">
        <v>1075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198</v>
      </c>
      <c r="AU251" s="19" t="s">
        <v>83</v>
      </c>
    </row>
    <row r="252" s="2" customFormat="1">
      <c r="A252" s="40"/>
      <c r="B252" s="41"/>
      <c r="C252" s="42"/>
      <c r="D252" s="233" t="s">
        <v>200</v>
      </c>
      <c r="E252" s="42"/>
      <c r="F252" s="234" t="s">
        <v>1076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200</v>
      </c>
      <c r="AU252" s="19" t="s">
        <v>83</v>
      </c>
    </row>
    <row r="253" s="13" customFormat="1">
      <c r="A253" s="13"/>
      <c r="B253" s="235"/>
      <c r="C253" s="236"/>
      <c r="D253" s="228" t="s">
        <v>202</v>
      </c>
      <c r="E253" s="236"/>
      <c r="F253" s="238" t="s">
        <v>1311</v>
      </c>
      <c r="G253" s="236"/>
      <c r="H253" s="239">
        <v>815.10000000000002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202</v>
      </c>
      <c r="AU253" s="245" t="s">
        <v>83</v>
      </c>
      <c r="AV253" s="13" t="s">
        <v>83</v>
      </c>
      <c r="AW253" s="13" t="s">
        <v>4</v>
      </c>
      <c r="AX253" s="13" t="s">
        <v>81</v>
      </c>
      <c r="AY253" s="245" t="s">
        <v>190</v>
      </c>
    </row>
    <row r="254" s="2" customFormat="1" ht="21.75" customHeight="1">
      <c r="A254" s="40"/>
      <c r="B254" s="41"/>
      <c r="C254" s="215" t="s">
        <v>500</v>
      </c>
      <c r="D254" s="215" t="s">
        <v>192</v>
      </c>
      <c r="E254" s="216" t="s">
        <v>1312</v>
      </c>
      <c r="F254" s="217" t="s">
        <v>1313</v>
      </c>
      <c r="G254" s="218" t="s">
        <v>279</v>
      </c>
      <c r="H254" s="219">
        <v>80.959999999999994</v>
      </c>
      <c r="I254" s="220"/>
      <c r="J254" s="221">
        <f>ROUND(I254*H254,2)</f>
        <v>0</v>
      </c>
      <c r="K254" s="217" t="s">
        <v>195</v>
      </c>
      <c r="L254" s="46"/>
      <c r="M254" s="222" t="s">
        <v>19</v>
      </c>
      <c r="N254" s="223" t="s">
        <v>45</v>
      </c>
      <c r="O254" s="86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196</v>
      </c>
      <c r="AT254" s="226" t="s">
        <v>192</v>
      </c>
      <c r="AU254" s="226" t="s">
        <v>83</v>
      </c>
      <c r="AY254" s="19" t="s">
        <v>190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81</v>
      </c>
      <c r="BK254" s="227">
        <f>ROUND(I254*H254,2)</f>
        <v>0</v>
      </c>
      <c r="BL254" s="19" t="s">
        <v>196</v>
      </c>
      <c r="BM254" s="226" t="s">
        <v>1314</v>
      </c>
    </row>
    <row r="255" s="2" customFormat="1">
      <c r="A255" s="40"/>
      <c r="B255" s="41"/>
      <c r="C255" s="42"/>
      <c r="D255" s="228" t="s">
        <v>198</v>
      </c>
      <c r="E255" s="42"/>
      <c r="F255" s="229" t="s">
        <v>1315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198</v>
      </c>
      <c r="AU255" s="19" t="s">
        <v>83</v>
      </c>
    </row>
    <row r="256" s="2" customFormat="1">
      <c r="A256" s="40"/>
      <c r="B256" s="41"/>
      <c r="C256" s="42"/>
      <c r="D256" s="233" t="s">
        <v>200</v>
      </c>
      <c r="E256" s="42"/>
      <c r="F256" s="234" t="s">
        <v>1316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200</v>
      </c>
      <c r="AU256" s="19" t="s">
        <v>83</v>
      </c>
    </row>
    <row r="257" s="2" customFormat="1" ht="21.75" customHeight="1">
      <c r="A257" s="40"/>
      <c r="B257" s="41"/>
      <c r="C257" s="215" t="s">
        <v>504</v>
      </c>
      <c r="D257" s="215" t="s">
        <v>192</v>
      </c>
      <c r="E257" s="216" t="s">
        <v>1079</v>
      </c>
      <c r="F257" s="217" t="s">
        <v>1080</v>
      </c>
      <c r="G257" s="218" t="s">
        <v>279</v>
      </c>
      <c r="H257" s="219">
        <v>0.55000000000000004</v>
      </c>
      <c r="I257" s="220"/>
      <c r="J257" s="221">
        <f>ROUND(I257*H257,2)</f>
        <v>0</v>
      </c>
      <c r="K257" s="217" t="s">
        <v>195</v>
      </c>
      <c r="L257" s="46"/>
      <c r="M257" s="222" t="s">
        <v>19</v>
      </c>
      <c r="N257" s="223" t="s">
        <v>45</v>
      </c>
      <c r="O257" s="86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196</v>
      </c>
      <c r="AT257" s="226" t="s">
        <v>192</v>
      </c>
      <c r="AU257" s="226" t="s">
        <v>83</v>
      </c>
      <c r="AY257" s="19" t="s">
        <v>190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81</v>
      </c>
      <c r="BK257" s="227">
        <f>ROUND(I257*H257,2)</f>
        <v>0</v>
      </c>
      <c r="BL257" s="19" t="s">
        <v>196</v>
      </c>
      <c r="BM257" s="226" t="s">
        <v>1317</v>
      </c>
    </row>
    <row r="258" s="2" customFormat="1">
      <c r="A258" s="40"/>
      <c r="B258" s="41"/>
      <c r="C258" s="42"/>
      <c r="D258" s="228" t="s">
        <v>198</v>
      </c>
      <c r="E258" s="42"/>
      <c r="F258" s="229" t="s">
        <v>1082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198</v>
      </c>
      <c r="AU258" s="19" t="s">
        <v>83</v>
      </c>
    </row>
    <row r="259" s="2" customFormat="1">
      <c r="A259" s="40"/>
      <c r="B259" s="41"/>
      <c r="C259" s="42"/>
      <c r="D259" s="233" t="s">
        <v>200</v>
      </c>
      <c r="E259" s="42"/>
      <c r="F259" s="234" t="s">
        <v>1083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200</v>
      </c>
      <c r="AU259" s="19" t="s">
        <v>83</v>
      </c>
    </row>
    <row r="260" s="12" customFormat="1" ht="22.8" customHeight="1">
      <c r="A260" s="12"/>
      <c r="B260" s="199"/>
      <c r="C260" s="200"/>
      <c r="D260" s="201" t="s">
        <v>73</v>
      </c>
      <c r="E260" s="213" t="s">
        <v>578</v>
      </c>
      <c r="F260" s="213" t="s">
        <v>579</v>
      </c>
      <c r="G260" s="200"/>
      <c r="H260" s="200"/>
      <c r="I260" s="203"/>
      <c r="J260" s="214">
        <f>BK260</f>
        <v>0</v>
      </c>
      <c r="K260" s="200"/>
      <c r="L260" s="205"/>
      <c r="M260" s="206"/>
      <c r="N260" s="207"/>
      <c r="O260" s="207"/>
      <c r="P260" s="208">
        <f>SUM(P261:P266)</f>
        <v>0</v>
      </c>
      <c r="Q260" s="207"/>
      <c r="R260" s="208">
        <f>SUM(R261:R266)</f>
        <v>0</v>
      </c>
      <c r="S260" s="207"/>
      <c r="T260" s="209">
        <f>SUM(T261:T266)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0" t="s">
        <v>81</v>
      </c>
      <c r="AT260" s="211" t="s">
        <v>73</v>
      </c>
      <c r="AU260" s="211" t="s">
        <v>81</v>
      </c>
      <c r="AY260" s="210" t="s">
        <v>190</v>
      </c>
      <c r="BK260" s="212">
        <f>SUM(BK261:BK266)</f>
        <v>0</v>
      </c>
    </row>
    <row r="261" s="2" customFormat="1" ht="16.5" customHeight="1">
      <c r="A261" s="40"/>
      <c r="B261" s="41"/>
      <c r="C261" s="215" t="s">
        <v>512</v>
      </c>
      <c r="D261" s="215" t="s">
        <v>192</v>
      </c>
      <c r="E261" s="216" t="s">
        <v>1084</v>
      </c>
      <c r="F261" s="217" t="s">
        <v>1085</v>
      </c>
      <c r="G261" s="218" t="s">
        <v>279</v>
      </c>
      <c r="H261" s="219">
        <v>29.818000000000001</v>
      </c>
      <c r="I261" s="220"/>
      <c r="J261" s="221">
        <f>ROUND(I261*H261,2)</f>
        <v>0</v>
      </c>
      <c r="K261" s="217" t="s">
        <v>195</v>
      </c>
      <c r="L261" s="46"/>
      <c r="M261" s="222" t="s">
        <v>19</v>
      </c>
      <c r="N261" s="223" t="s">
        <v>45</v>
      </c>
      <c r="O261" s="86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196</v>
      </c>
      <c r="AT261" s="226" t="s">
        <v>192</v>
      </c>
      <c r="AU261" s="226" t="s">
        <v>83</v>
      </c>
      <c r="AY261" s="19" t="s">
        <v>190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81</v>
      </c>
      <c r="BK261" s="227">
        <f>ROUND(I261*H261,2)</f>
        <v>0</v>
      </c>
      <c r="BL261" s="19" t="s">
        <v>196</v>
      </c>
      <c r="BM261" s="226" t="s">
        <v>1318</v>
      </c>
    </row>
    <row r="262" s="2" customFormat="1">
      <c r="A262" s="40"/>
      <c r="B262" s="41"/>
      <c r="C262" s="42"/>
      <c r="D262" s="228" t="s">
        <v>198</v>
      </c>
      <c r="E262" s="42"/>
      <c r="F262" s="229" t="s">
        <v>1087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198</v>
      </c>
      <c r="AU262" s="19" t="s">
        <v>83</v>
      </c>
    </row>
    <row r="263" s="2" customFormat="1">
      <c r="A263" s="40"/>
      <c r="B263" s="41"/>
      <c r="C263" s="42"/>
      <c r="D263" s="233" t="s">
        <v>200</v>
      </c>
      <c r="E263" s="42"/>
      <c r="F263" s="234" t="s">
        <v>1088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200</v>
      </c>
      <c r="AU263" s="19" t="s">
        <v>83</v>
      </c>
    </row>
    <row r="264" s="2" customFormat="1" ht="21.75" customHeight="1">
      <c r="A264" s="40"/>
      <c r="B264" s="41"/>
      <c r="C264" s="215" t="s">
        <v>517</v>
      </c>
      <c r="D264" s="215" t="s">
        <v>192</v>
      </c>
      <c r="E264" s="216" t="s">
        <v>1090</v>
      </c>
      <c r="F264" s="217" t="s">
        <v>1091</v>
      </c>
      <c r="G264" s="218" t="s">
        <v>279</v>
      </c>
      <c r="H264" s="219">
        <v>29.818000000000001</v>
      </c>
      <c r="I264" s="220"/>
      <c r="J264" s="221">
        <f>ROUND(I264*H264,2)</f>
        <v>0</v>
      </c>
      <c r="K264" s="217" t="s">
        <v>195</v>
      </c>
      <c r="L264" s="46"/>
      <c r="M264" s="222" t="s">
        <v>19</v>
      </c>
      <c r="N264" s="223" t="s">
        <v>45</v>
      </c>
      <c r="O264" s="86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196</v>
      </c>
      <c r="AT264" s="226" t="s">
        <v>192</v>
      </c>
      <c r="AU264" s="226" t="s">
        <v>83</v>
      </c>
      <c r="AY264" s="19" t="s">
        <v>190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81</v>
      </c>
      <c r="BK264" s="227">
        <f>ROUND(I264*H264,2)</f>
        <v>0</v>
      </c>
      <c r="BL264" s="19" t="s">
        <v>196</v>
      </c>
      <c r="BM264" s="226" t="s">
        <v>1319</v>
      </c>
    </row>
    <row r="265" s="2" customFormat="1">
      <c r="A265" s="40"/>
      <c r="B265" s="41"/>
      <c r="C265" s="42"/>
      <c r="D265" s="228" t="s">
        <v>198</v>
      </c>
      <c r="E265" s="42"/>
      <c r="F265" s="229" t="s">
        <v>1093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198</v>
      </c>
      <c r="AU265" s="19" t="s">
        <v>83</v>
      </c>
    </row>
    <row r="266" s="2" customFormat="1">
      <c r="A266" s="40"/>
      <c r="B266" s="41"/>
      <c r="C266" s="42"/>
      <c r="D266" s="233" t="s">
        <v>200</v>
      </c>
      <c r="E266" s="42"/>
      <c r="F266" s="234" t="s">
        <v>1094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200</v>
      </c>
      <c r="AU266" s="19" t="s">
        <v>83</v>
      </c>
    </row>
    <row r="267" s="12" customFormat="1" ht="25.92" customHeight="1">
      <c r="A267" s="12"/>
      <c r="B267" s="199"/>
      <c r="C267" s="200"/>
      <c r="D267" s="201" t="s">
        <v>73</v>
      </c>
      <c r="E267" s="202" t="s">
        <v>1095</v>
      </c>
      <c r="F267" s="202" t="s">
        <v>1096</v>
      </c>
      <c r="G267" s="200"/>
      <c r="H267" s="200"/>
      <c r="I267" s="203"/>
      <c r="J267" s="204">
        <f>BK267</f>
        <v>0</v>
      </c>
      <c r="K267" s="200"/>
      <c r="L267" s="205"/>
      <c r="M267" s="206"/>
      <c r="N267" s="207"/>
      <c r="O267" s="207"/>
      <c r="P267" s="208">
        <f>P268+P278+P282</f>
        <v>0</v>
      </c>
      <c r="Q267" s="207"/>
      <c r="R267" s="208">
        <f>R268+R278+R282</f>
        <v>0</v>
      </c>
      <c r="S267" s="207"/>
      <c r="T267" s="209">
        <f>T268+T278+T282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224</v>
      </c>
      <c r="AT267" s="211" t="s">
        <v>73</v>
      </c>
      <c r="AU267" s="211" t="s">
        <v>74</v>
      </c>
      <c r="AY267" s="210" t="s">
        <v>190</v>
      </c>
      <c r="BK267" s="212">
        <f>BK268+BK278+BK282</f>
        <v>0</v>
      </c>
    </row>
    <row r="268" s="12" customFormat="1" ht="22.8" customHeight="1">
      <c r="A268" s="12"/>
      <c r="B268" s="199"/>
      <c r="C268" s="200"/>
      <c r="D268" s="201" t="s">
        <v>73</v>
      </c>
      <c r="E268" s="213" t="s">
        <v>1097</v>
      </c>
      <c r="F268" s="213" t="s">
        <v>1098</v>
      </c>
      <c r="G268" s="200"/>
      <c r="H268" s="200"/>
      <c r="I268" s="203"/>
      <c r="J268" s="214">
        <f>BK268</f>
        <v>0</v>
      </c>
      <c r="K268" s="200"/>
      <c r="L268" s="205"/>
      <c r="M268" s="206"/>
      <c r="N268" s="207"/>
      <c r="O268" s="207"/>
      <c r="P268" s="208">
        <f>SUM(P269:P277)</f>
        <v>0</v>
      </c>
      <c r="Q268" s="207"/>
      <c r="R268" s="208">
        <f>SUM(R269:R277)</f>
        <v>0</v>
      </c>
      <c r="S268" s="207"/>
      <c r="T268" s="209">
        <f>SUM(T269:T277)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224</v>
      </c>
      <c r="AT268" s="211" t="s">
        <v>73</v>
      </c>
      <c r="AU268" s="211" t="s">
        <v>81</v>
      </c>
      <c r="AY268" s="210" t="s">
        <v>190</v>
      </c>
      <c r="BK268" s="212">
        <f>SUM(BK269:BK277)</f>
        <v>0</v>
      </c>
    </row>
    <row r="269" s="2" customFormat="1" ht="16.5" customHeight="1">
      <c r="A269" s="40"/>
      <c r="B269" s="41"/>
      <c r="C269" s="215" t="s">
        <v>524</v>
      </c>
      <c r="D269" s="215" t="s">
        <v>192</v>
      </c>
      <c r="E269" s="216" t="s">
        <v>1100</v>
      </c>
      <c r="F269" s="217" t="s">
        <v>1101</v>
      </c>
      <c r="G269" s="218" t="s">
        <v>301</v>
      </c>
      <c r="H269" s="219">
        <v>1</v>
      </c>
      <c r="I269" s="220"/>
      <c r="J269" s="221">
        <f>ROUND(I269*H269,2)</f>
        <v>0</v>
      </c>
      <c r="K269" s="217" t="s">
        <v>195</v>
      </c>
      <c r="L269" s="46"/>
      <c r="M269" s="222" t="s">
        <v>19</v>
      </c>
      <c r="N269" s="223" t="s">
        <v>45</v>
      </c>
      <c r="O269" s="86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6" t="s">
        <v>1102</v>
      </c>
      <c r="AT269" s="226" t="s">
        <v>192</v>
      </c>
      <c r="AU269" s="226" t="s">
        <v>83</v>
      </c>
      <c r="AY269" s="19" t="s">
        <v>190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81</v>
      </c>
      <c r="BK269" s="227">
        <f>ROUND(I269*H269,2)</f>
        <v>0</v>
      </c>
      <c r="BL269" s="19" t="s">
        <v>1102</v>
      </c>
      <c r="BM269" s="226" t="s">
        <v>1320</v>
      </c>
    </row>
    <row r="270" s="2" customFormat="1">
      <c r="A270" s="40"/>
      <c r="B270" s="41"/>
      <c r="C270" s="42"/>
      <c r="D270" s="228" t="s">
        <v>198</v>
      </c>
      <c r="E270" s="42"/>
      <c r="F270" s="229" t="s">
        <v>1101</v>
      </c>
      <c r="G270" s="42"/>
      <c r="H270" s="42"/>
      <c r="I270" s="230"/>
      <c r="J270" s="42"/>
      <c r="K270" s="42"/>
      <c r="L270" s="46"/>
      <c r="M270" s="231"/>
      <c r="N270" s="23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198</v>
      </c>
      <c r="AU270" s="19" t="s">
        <v>83</v>
      </c>
    </row>
    <row r="271" s="2" customFormat="1">
      <c r="A271" s="40"/>
      <c r="B271" s="41"/>
      <c r="C271" s="42"/>
      <c r="D271" s="233" t="s">
        <v>200</v>
      </c>
      <c r="E271" s="42"/>
      <c r="F271" s="234" t="s">
        <v>1104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200</v>
      </c>
      <c r="AU271" s="19" t="s">
        <v>83</v>
      </c>
    </row>
    <row r="272" s="2" customFormat="1" ht="16.5" customHeight="1">
      <c r="A272" s="40"/>
      <c r="B272" s="41"/>
      <c r="C272" s="215" t="s">
        <v>529</v>
      </c>
      <c r="D272" s="215" t="s">
        <v>192</v>
      </c>
      <c r="E272" s="216" t="s">
        <v>1106</v>
      </c>
      <c r="F272" s="217" t="s">
        <v>1107</v>
      </c>
      <c r="G272" s="218" t="s">
        <v>301</v>
      </c>
      <c r="H272" s="219">
        <v>1</v>
      </c>
      <c r="I272" s="220"/>
      <c r="J272" s="221">
        <f>ROUND(I272*H272,2)</f>
        <v>0</v>
      </c>
      <c r="K272" s="217" t="s">
        <v>195</v>
      </c>
      <c r="L272" s="46"/>
      <c r="M272" s="222" t="s">
        <v>19</v>
      </c>
      <c r="N272" s="223" t="s">
        <v>45</v>
      </c>
      <c r="O272" s="86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1102</v>
      </c>
      <c r="AT272" s="226" t="s">
        <v>192</v>
      </c>
      <c r="AU272" s="226" t="s">
        <v>83</v>
      </c>
      <c r="AY272" s="19" t="s">
        <v>190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81</v>
      </c>
      <c r="BK272" s="227">
        <f>ROUND(I272*H272,2)</f>
        <v>0</v>
      </c>
      <c r="BL272" s="19" t="s">
        <v>1102</v>
      </c>
      <c r="BM272" s="226" t="s">
        <v>1321</v>
      </c>
    </row>
    <row r="273" s="2" customFormat="1">
      <c r="A273" s="40"/>
      <c r="B273" s="41"/>
      <c r="C273" s="42"/>
      <c r="D273" s="228" t="s">
        <v>198</v>
      </c>
      <c r="E273" s="42"/>
      <c r="F273" s="229" t="s">
        <v>1107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198</v>
      </c>
      <c r="AU273" s="19" t="s">
        <v>83</v>
      </c>
    </row>
    <row r="274" s="2" customFormat="1">
      <c r="A274" s="40"/>
      <c r="B274" s="41"/>
      <c r="C274" s="42"/>
      <c r="D274" s="233" t="s">
        <v>200</v>
      </c>
      <c r="E274" s="42"/>
      <c r="F274" s="234" t="s">
        <v>1109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200</v>
      </c>
      <c r="AU274" s="19" t="s">
        <v>83</v>
      </c>
    </row>
    <row r="275" s="2" customFormat="1" ht="16.5" customHeight="1">
      <c r="A275" s="40"/>
      <c r="B275" s="41"/>
      <c r="C275" s="215" t="s">
        <v>536</v>
      </c>
      <c r="D275" s="215" t="s">
        <v>192</v>
      </c>
      <c r="E275" s="216" t="s">
        <v>1111</v>
      </c>
      <c r="F275" s="217" t="s">
        <v>1112</v>
      </c>
      <c r="G275" s="218" t="s">
        <v>301</v>
      </c>
      <c r="H275" s="219">
        <v>1</v>
      </c>
      <c r="I275" s="220"/>
      <c r="J275" s="221">
        <f>ROUND(I275*H275,2)</f>
        <v>0</v>
      </c>
      <c r="K275" s="217" t="s">
        <v>195</v>
      </c>
      <c r="L275" s="46"/>
      <c r="M275" s="222" t="s">
        <v>19</v>
      </c>
      <c r="N275" s="223" t="s">
        <v>45</v>
      </c>
      <c r="O275" s="86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1102</v>
      </c>
      <c r="AT275" s="226" t="s">
        <v>192</v>
      </c>
      <c r="AU275" s="226" t="s">
        <v>83</v>
      </c>
      <c r="AY275" s="19" t="s">
        <v>190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81</v>
      </c>
      <c r="BK275" s="227">
        <f>ROUND(I275*H275,2)</f>
        <v>0</v>
      </c>
      <c r="BL275" s="19" t="s">
        <v>1102</v>
      </c>
      <c r="BM275" s="226" t="s">
        <v>1322</v>
      </c>
    </row>
    <row r="276" s="2" customFormat="1">
      <c r="A276" s="40"/>
      <c r="B276" s="41"/>
      <c r="C276" s="42"/>
      <c r="D276" s="228" t="s">
        <v>198</v>
      </c>
      <c r="E276" s="42"/>
      <c r="F276" s="229" t="s">
        <v>1112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198</v>
      </c>
      <c r="AU276" s="19" t="s">
        <v>83</v>
      </c>
    </row>
    <row r="277" s="2" customFormat="1">
      <c r="A277" s="40"/>
      <c r="B277" s="41"/>
      <c r="C277" s="42"/>
      <c r="D277" s="233" t="s">
        <v>200</v>
      </c>
      <c r="E277" s="42"/>
      <c r="F277" s="234" t="s">
        <v>1114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200</v>
      </c>
      <c r="AU277" s="19" t="s">
        <v>83</v>
      </c>
    </row>
    <row r="278" s="12" customFormat="1" ht="22.8" customHeight="1">
      <c r="A278" s="12"/>
      <c r="B278" s="199"/>
      <c r="C278" s="200"/>
      <c r="D278" s="201" t="s">
        <v>73</v>
      </c>
      <c r="E278" s="213" t="s">
        <v>1115</v>
      </c>
      <c r="F278" s="213" t="s">
        <v>1116</v>
      </c>
      <c r="G278" s="200"/>
      <c r="H278" s="200"/>
      <c r="I278" s="203"/>
      <c r="J278" s="214">
        <f>BK278</f>
        <v>0</v>
      </c>
      <c r="K278" s="200"/>
      <c r="L278" s="205"/>
      <c r="M278" s="206"/>
      <c r="N278" s="207"/>
      <c r="O278" s="207"/>
      <c r="P278" s="208">
        <f>SUM(P279:P281)</f>
        <v>0</v>
      </c>
      <c r="Q278" s="207"/>
      <c r="R278" s="208">
        <f>SUM(R279:R281)</f>
        <v>0</v>
      </c>
      <c r="S278" s="207"/>
      <c r="T278" s="209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0" t="s">
        <v>224</v>
      </c>
      <c r="AT278" s="211" t="s">
        <v>73</v>
      </c>
      <c r="AU278" s="211" t="s">
        <v>81</v>
      </c>
      <c r="AY278" s="210" t="s">
        <v>190</v>
      </c>
      <c r="BK278" s="212">
        <f>SUM(BK279:BK281)</f>
        <v>0</v>
      </c>
    </row>
    <row r="279" s="2" customFormat="1" ht="16.5" customHeight="1">
      <c r="A279" s="40"/>
      <c r="B279" s="41"/>
      <c r="C279" s="215" t="s">
        <v>542</v>
      </c>
      <c r="D279" s="215" t="s">
        <v>192</v>
      </c>
      <c r="E279" s="216" t="s">
        <v>1118</v>
      </c>
      <c r="F279" s="217" t="s">
        <v>1119</v>
      </c>
      <c r="G279" s="218" t="s">
        <v>301</v>
      </c>
      <c r="H279" s="219">
        <v>1</v>
      </c>
      <c r="I279" s="220"/>
      <c r="J279" s="221">
        <f>ROUND(I279*H279,2)</f>
        <v>0</v>
      </c>
      <c r="K279" s="217" t="s">
        <v>195</v>
      </c>
      <c r="L279" s="46"/>
      <c r="M279" s="222" t="s">
        <v>19</v>
      </c>
      <c r="N279" s="223" t="s">
        <v>45</v>
      </c>
      <c r="O279" s="86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1102</v>
      </c>
      <c r="AT279" s="226" t="s">
        <v>192</v>
      </c>
      <c r="AU279" s="226" t="s">
        <v>83</v>
      </c>
      <c r="AY279" s="19" t="s">
        <v>190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9" t="s">
        <v>81</v>
      </c>
      <c r="BK279" s="227">
        <f>ROUND(I279*H279,2)</f>
        <v>0</v>
      </c>
      <c r="BL279" s="19" t="s">
        <v>1102</v>
      </c>
      <c r="BM279" s="226" t="s">
        <v>1323</v>
      </c>
    </row>
    <row r="280" s="2" customFormat="1">
      <c r="A280" s="40"/>
      <c r="B280" s="41"/>
      <c r="C280" s="42"/>
      <c r="D280" s="228" t="s">
        <v>198</v>
      </c>
      <c r="E280" s="42"/>
      <c r="F280" s="229" t="s">
        <v>1119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198</v>
      </c>
      <c r="AU280" s="19" t="s">
        <v>83</v>
      </c>
    </row>
    <row r="281" s="2" customFormat="1">
      <c r="A281" s="40"/>
      <c r="B281" s="41"/>
      <c r="C281" s="42"/>
      <c r="D281" s="233" t="s">
        <v>200</v>
      </c>
      <c r="E281" s="42"/>
      <c r="F281" s="234" t="s">
        <v>1121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200</v>
      </c>
      <c r="AU281" s="19" t="s">
        <v>83</v>
      </c>
    </row>
    <row r="282" s="12" customFormat="1" ht="22.8" customHeight="1">
      <c r="A282" s="12"/>
      <c r="B282" s="199"/>
      <c r="C282" s="200"/>
      <c r="D282" s="201" t="s">
        <v>73</v>
      </c>
      <c r="E282" s="213" t="s">
        <v>1126</v>
      </c>
      <c r="F282" s="213" t="s">
        <v>1127</v>
      </c>
      <c r="G282" s="200"/>
      <c r="H282" s="200"/>
      <c r="I282" s="203"/>
      <c r="J282" s="214">
        <f>BK282</f>
        <v>0</v>
      </c>
      <c r="K282" s="200"/>
      <c r="L282" s="205"/>
      <c r="M282" s="206"/>
      <c r="N282" s="207"/>
      <c r="O282" s="207"/>
      <c r="P282" s="208">
        <f>SUM(P283:P287)</f>
        <v>0</v>
      </c>
      <c r="Q282" s="207"/>
      <c r="R282" s="208">
        <f>SUM(R283:R287)</f>
        <v>0</v>
      </c>
      <c r="S282" s="207"/>
      <c r="T282" s="209">
        <f>SUM(T283:T287)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0" t="s">
        <v>224</v>
      </c>
      <c r="AT282" s="211" t="s">
        <v>73</v>
      </c>
      <c r="AU282" s="211" t="s">
        <v>81</v>
      </c>
      <c r="AY282" s="210" t="s">
        <v>190</v>
      </c>
      <c r="BK282" s="212">
        <f>SUM(BK283:BK287)</f>
        <v>0</v>
      </c>
    </row>
    <row r="283" s="2" customFormat="1" ht="16.5" customHeight="1">
      <c r="A283" s="40"/>
      <c r="B283" s="41"/>
      <c r="C283" s="215" t="s">
        <v>548</v>
      </c>
      <c r="D283" s="215" t="s">
        <v>192</v>
      </c>
      <c r="E283" s="216" t="s">
        <v>1324</v>
      </c>
      <c r="F283" s="217" t="s">
        <v>1325</v>
      </c>
      <c r="G283" s="218" t="s">
        <v>301</v>
      </c>
      <c r="H283" s="219">
        <v>1</v>
      </c>
      <c r="I283" s="220"/>
      <c r="J283" s="221">
        <f>ROUND(I283*H283,2)</f>
        <v>0</v>
      </c>
      <c r="K283" s="217" t="s">
        <v>19</v>
      </c>
      <c r="L283" s="46"/>
      <c r="M283" s="222" t="s">
        <v>19</v>
      </c>
      <c r="N283" s="223" t="s">
        <v>45</v>
      </c>
      <c r="O283" s="86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1102</v>
      </c>
      <c r="AT283" s="226" t="s">
        <v>192</v>
      </c>
      <c r="AU283" s="226" t="s">
        <v>83</v>
      </c>
      <c r="AY283" s="19" t="s">
        <v>190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81</v>
      </c>
      <c r="BK283" s="227">
        <f>ROUND(I283*H283,2)</f>
        <v>0</v>
      </c>
      <c r="BL283" s="19" t="s">
        <v>1102</v>
      </c>
      <c r="BM283" s="226" t="s">
        <v>1326</v>
      </c>
    </row>
    <row r="284" s="2" customFormat="1">
      <c r="A284" s="40"/>
      <c r="B284" s="41"/>
      <c r="C284" s="42"/>
      <c r="D284" s="228" t="s">
        <v>198</v>
      </c>
      <c r="E284" s="42"/>
      <c r="F284" s="229" t="s">
        <v>1325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198</v>
      </c>
      <c r="AU284" s="19" t="s">
        <v>83</v>
      </c>
    </row>
    <row r="285" s="2" customFormat="1" ht="16.5" customHeight="1">
      <c r="A285" s="40"/>
      <c r="B285" s="41"/>
      <c r="C285" s="215" t="s">
        <v>554</v>
      </c>
      <c r="D285" s="215" t="s">
        <v>192</v>
      </c>
      <c r="E285" s="216" t="s">
        <v>1327</v>
      </c>
      <c r="F285" s="217" t="s">
        <v>1328</v>
      </c>
      <c r="G285" s="218" t="s">
        <v>301</v>
      </c>
      <c r="H285" s="219">
        <v>1</v>
      </c>
      <c r="I285" s="220"/>
      <c r="J285" s="221">
        <f>ROUND(I285*H285,2)</f>
        <v>0</v>
      </c>
      <c r="K285" s="217" t="s">
        <v>195</v>
      </c>
      <c r="L285" s="46"/>
      <c r="M285" s="222" t="s">
        <v>19</v>
      </c>
      <c r="N285" s="223" t="s">
        <v>45</v>
      </c>
      <c r="O285" s="86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1102</v>
      </c>
      <c r="AT285" s="226" t="s">
        <v>192</v>
      </c>
      <c r="AU285" s="226" t="s">
        <v>83</v>
      </c>
      <c r="AY285" s="19" t="s">
        <v>190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81</v>
      </c>
      <c r="BK285" s="227">
        <f>ROUND(I285*H285,2)</f>
        <v>0</v>
      </c>
      <c r="BL285" s="19" t="s">
        <v>1102</v>
      </c>
      <c r="BM285" s="226" t="s">
        <v>1329</v>
      </c>
    </row>
    <row r="286" s="2" customFormat="1">
      <c r="A286" s="40"/>
      <c r="B286" s="41"/>
      <c r="C286" s="42"/>
      <c r="D286" s="228" t="s">
        <v>198</v>
      </c>
      <c r="E286" s="42"/>
      <c r="F286" s="229" t="s">
        <v>1328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198</v>
      </c>
      <c r="AU286" s="19" t="s">
        <v>83</v>
      </c>
    </row>
    <row r="287" s="2" customFormat="1">
      <c r="A287" s="40"/>
      <c r="B287" s="41"/>
      <c r="C287" s="42"/>
      <c r="D287" s="233" t="s">
        <v>200</v>
      </c>
      <c r="E287" s="42"/>
      <c r="F287" s="234" t="s">
        <v>1330</v>
      </c>
      <c r="G287" s="42"/>
      <c r="H287" s="42"/>
      <c r="I287" s="230"/>
      <c r="J287" s="42"/>
      <c r="K287" s="42"/>
      <c r="L287" s="46"/>
      <c r="M287" s="278"/>
      <c r="N287" s="279"/>
      <c r="O287" s="280"/>
      <c r="P287" s="280"/>
      <c r="Q287" s="280"/>
      <c r="R287" s="280"/>
      <c r="S287" s="280"/>
      <c r="T287" s="281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200</v>
      </c>
      <c r="AU287" s="19" t="s">
        <v>83</v>
      </c>
    </row>
    <row r="288" s="2" customFormat="1" ht="6.96" customHeight="1">
      <c r="A288" s="40"/>
      <c r="B288" s="61"/>
      <c r="C288" s="62"/>
      <c r="D288" s="62"/>
      <c r="E288" s="62"/>
      <c r="F288" s="62"/>
      <c r="G288" s="62"/>
      <c r="H288" s="62"/>
      <c r="I288" s="62"/>
      <c r="J288" s="62"/>
      <c r="K288" s="62"/>
      <c r="L288" s="46"/>
      <c r="M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</row>
  </sheetData>
  <sheetProtection sheet="1" autoFilter="0" formatColumns="0" formatRows="0" objects="1" scenarios="1" spinCount="100000" saltValue="hN4B7vxfzB3KHoSPZ42YlkHoT7rpPIuxfwrTi7of37br9sTvcIHpdRoWIfcdl0/mnB+iM71kSGE6OAYedYRGcw==" hashValue="Y4/K8xhCN0qbN4aQ9eFh7G9fHQfOBZUKP8npz4otir50jYG3kFEn3wuLID/kK5FPH8XpINi3umQ6mRAu1+CNeg==" algorithmName="SHA-512" password="CA9C"/>
  <autoFilter ref="C89:K28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4_01/115101201"/>
    <hyperlink ref="F98" r:id="rId2" display="https://podminky.urs.cz/item/CS_URS_2024_01/132254206"/>
    <hyperlink ref="F105" r:id="rId3" display="https://podminky.urs.cz/item/CS_URS_2024_01/133254103"/>
    <hyperlink ref="F109" r:id="rId4" display="https://podminky.urs.cz/item/CS_URS_2024_01/151101102"/>
    <hyperlink ref="F113" r:id="rId5" display="https://podminky.urs.cz/item/CS_URS_2024_01/151101112"/>
    <hyperlink ref="F117" r:id="rId6" display="https://podminky.urs.cz/item/CS_URS_2024_01/162351103"/>
    <hyperlink ref="F125" r:id="rId7" display="https://podminky.urs.cz/item/CS_URS_2024_01/162751117"/>
    <hyperlink ref="F130" r:id="rId8" display="https://podminky.urs.cz/item/CS_URS_2024_01/167151111"/>
    <hyperlink ref="F138" r:id="rId9" display="https://podminky.urs.cz/item/CS_URS_2024_01/171201231"/>
    <hyperlink ref="F143" r:id="rId10" display="https://podminky.urs.cz/item/CS_URS_2024_01/171251201"/>
    <hyperlink ref="F147" r:id="rId11" display="https://podminky.urs.cz/item/CS_URS_2024_01/174151101"/>
    <hyperlink ref="F151" r:id="rId12" display="https://podminky.urs.cz/item/CS_URS_2024_01/175151101"/>
    <hyperlink ref="F160" r:id="rId13" display="https://podminky.urs.cz/item/CS_URS_2024_01/359901111"/>
    <hyperlink ref="F163" r:id="rId14" display="https://podminky.urs.cz/item/CS_URS_2024_01/359901211"/>
    <hyperlink ref="F167" r:id="rId15" display="https://podminky.urs.cz/item/CS_URS_2024_01/451573111"/>
    <hyperlink ref="F171" r:id="rId16" display="https://podminky.urs.cz/item/CS_URS_2024_01/452311141"/>
    <hyperlink ref="F176" r:id="rId17" display="https://podminky.urs.cz/item/CS_URS_2024_01/810391811"/>
    <hyperlink ref="F179" r:id="rId18" display="https://podminky.urs.cz/item/CS_URS_2024_01/871275811"/>
    <hyperlink ref="F182" r:id="rId19" display="https://podminky.urs.cz/item/CS_URS_2024_01/871310320"/>
    <hyperlink ref="F187" r:id="rId20" display="https://podminky.urs.cz/item/CS_URS_2024_01/871370320"/>
    <hyperlink ref="F192" r:id="rId21" display="https://podminky.urs.cz/item/CS_URS_2024_01/877310310"/>
    <hyperlink ref="F197" r:id="rId22" display="https://podminky.urs.cz/item/CS_URS_2024_01/877310330"/>
    <hyperlink ref="F202" r:id="rId23" display="https://podminky.urs.cz/item/CS_URS_2024_01/877370320"/>
    <hyperlink ref="F207" r:id="rId24" display="https://podminky.urs.cz/item/CS_URS_2024_01/894411311"/>
    <hyperlink ref="F224" r:id="rId25" display="https://podminky.urs.cz/item/CS_URS_2024_01/894414111"/>
    <hyperlink ref="F235" r:id="rId26" display="https://podminky.urs.cz/item/CS_URS_2024_01/894414211"/>
    <hyperlink ref="F245" r:id="rId27" display="https://podminky.urs.cz/item/CS_URS_2024_01/899722113"/>
    <hyperlink ref="F249" r:id="rId28" display="https://podminky.urs.cz/item/CS_URS_2024_01/997013501"/>
    <hyperlink ref="F252" r:id="rId29" display="https://podminky.urs.cz/item/CS_URS_2024_01/997013509"/>
    <hyperlink ref="F256" r:id="rId30" display="https://podminky.urs.cz/item/CS_URS_2024_01/997013601"/>
    <hyperlink ref="F259" r:id="rId31" display="https://podminky.urs.cz/item/CS_URS_2024_01/997013813"/>
    <hyperlink ref="F263" r:id="rId32" display="https://podminky.urs.cz/item/CS_URS_2024_01/998276101"/>
    <hyperlink ref="F266" r:id="rId33" display="https://podminky.urs.cz/item/CS_URS_2024_01/998276124"/>
    <hyperlink ref="F271" r:id="rId34" display="https://podminky.urs.cz/item/CS_URS_2024_01/012103000"/>
    <hyperlink ref="F274" r:id="rId35" display="https://podminky.urs.cz/item/CS_URS_2024_01/012303000"/>
    <hyperlink ref="F277" r:id="rId36" display="https://podminky.urs.cz/item/CS_URS_2024_01/013254000"/>
    <hyperlink ref="F281" r:id="rId37" display="https://podminky.urs.cz/item/CS_URS_2024_01/032103000"/>
    <hyperlink ref="F287" r:id="rId38" display="https://podminky.urs.cz/item/CS_URS_2024_01/043203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  <c r="AZ2" s="140" t="s">
        <v>1132</v>
      </c>
      <c r="BA2" s="140" t="s">
        <v>19</v>
      </c>
      <c r="BB2" s="140" t="s">
        <v>19</v>
      </c>
      <c r="BC2" s="140" t="s">
        <v>1331</v>
      </c>
      <c r="BD2" s="140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  <c r="AZ3" s="140" t="s">
        <v>1134</v>
      </c>
      <c r="BA3" s="140" t="s">
        <v>19</v>
      </c>
      <c r="BB3" s="140" t="s">
        <v>19</v>
      </c>
      <c r="BC3" s="140" t="s">
        <v>1332</v>
      </c>
      <c r="BD3" s="140" t="s">
        <v>83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  <c r="AZ4" s="140" t="s">
        <v>1333</v>
      </c>
      <c r="BA4" s="140" t="s">
        <v>19</v>
      </c>
      <c r="BB4" s="140" t="s">
        <v>19</v>
      </c>
      <c r="BC4" s="140" t="s">
        <v>1334</v>
      </c>
      <c r="BD4" s="140" t="s">
        <v>83</v>
      </c>
    </row>
    <row r="5" s="1" customFormat="1" ht="6.96" customHeight="1">
      <c r="B5" s="22"/>
      <c r="L5" s="22"/>
      <c r="AZ5" s="140" t="s">
        <v>753</v>
      </c>
      <c r="BA5" s="140" t="s">
        <v>19</v>
      </c>
      <c r="BB5" s="140" t="s">
        <v>19</v>
      </c>
      <c r="BC5" s="140" t="s">
        <v>1335</v>
      </c>
      <c r="BD5" s="140" t="s">
        <v>83</v>
      </c>
    </row>
    <row r="6" s="1" customFormat="1" ht="12" customHeight="1">
      <c r="B6" s="22"/>
      <c r="D6" s="145" t="s">
        <v>16</v>
      </c>
      <c r="L6" s="22"/>
      <c r="AZ6" s="140" t="s">
        <v>755</v>
      </c>
      <c r="BA6" s="140" t="s">
        <v>19</v>
      </c>
      <c r="BB6" s="140" t="s">
        <v>19</v>
      </c>
      <c r="BC6" s="140" t="s">
        <v>1336</v>
      </c>
      <c r="BD6" s="140" t="s">
        <v>83</v>
      </c>
    </row>
    <row r="7" s="1" customFormat="1" ht="16.5" customHeight="1">
      <c r="B7" s="22"/>
      <c r="E7" s="146" t="str">
        <f>'Rekapitulace stavby'!K6</f>
        <v>Stavební úpravy MK v ul. Šustova a 2. etapy ul. Polní v Třeboni - II.etapa</v>
      </c>
      <c r="F7" s="145"/>
      <c r="G7" s="145"/>
      <c r="H7" s="145"/>
      <c r="L7" s="22"/>
      <c r="AZ7" s="140" t="s">
        <v>757</v>
      </c>
      <c r="BA7" s="140" t="s">
        <v>19</v>
      </c>
      <c r="BB7" s="140" t="s">
        <v>19</v>
      </c>
      <c r="BC7" s="140" t="s">
        <v>1337</v>
      </c>
      <c r="BD7" s="140" t="s">
        <v>83</v>
      </c>
    </row>
    <row r="8" s="2" customFormat="1" ht="12" customHeight="1">
      <c r="A8" s="40"/>
      <c r="B8" s="46"/>
      <c r="C8" s="40"/>
      <c r="D8" s="145" t="s">
        <v>129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40" t="s">
        <v>1338</v>
      </c>
      <c r="BA8" s="140" t="s">
        <v>19</v>
      </c>
      <c r="BB8" s="140" t="s">
        <v>19</v>
      </c>
      <c r="BC8" s="140" t="s">
        <v>1339</v>
      </c>
      <c r="BD8" s="140" t="s">
        <v>83</v>
      </c>
    </row>
    <row r="9" s="2" customFormat="1" ht="16.5" customHeight="1">
      <c r="A9" s="40"/>
      <c r="B9" s="46"/>
      <c r="C9" s="40"/>
      <c r="D9" s="40"/>
      <c r="E9" s="148" t="s">
        <v>1340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10. 2. 2024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ROUND(J92,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ROUND((SUM(BE92:BE313)),  2)</f>
        <v>0</v>
      </c>
      <c r="G33" s="40"/>
      <c r="H33" s="40"/>
      <c r="I33" s="160">
        <v>0.20999999999999999</v>
      </c>
      <c r="J33" s="159">
        <f>ROUND(((SUM(BE92:BE313))*I33),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ROUND((SUM(BF92:BF313)),  2)</f>
        <v>0</v>
      </c>
      <c r="G34" s="40"/>
      <c r="H34" s="40"/>
      <c r="I34" s="160">
        <v>0.12</v>
      </c>
      <c r="J34" s="159">
        <f>ROUND(((SUM(BF92:BF313))*I34),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ROUND((SUM(BG92:BG313)),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ROUND((SUM(BH92:BH313)),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ROUND((SUM(BI92:BI313)),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165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129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SO_303 - Dešťová kanalizace a přípojky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10. 2. 2024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166</v>
      </c>
      <c r="D57" s="174"/>
      <c r="E57" s="174"/>
      <c r="F57" s="174"/>
      <c r="G57" s="174"/>
      <c r="H57" s="174"/>
      <c r="I57" s="174"/>
      <c r="J57" s="175" t="s">
        <v>167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168</v>
      </c>
    </row>
    <row r="60" s="9" customFormat="1" ht="24.96" customHeight="1">
      <c r="A60" s="9"/>
      <c r="B60" s="177"/>
      <c r="C60" s="178"/>
      <c r="D60" s="179" t="s">
        <v>169</v>
      </c>
      <c r="E60" s="180"/>
      <c r="F60" s="180"/>
      <c r="G60" s="180"/>
      <c r="H60" s="180"/>
      <c r="I60" s="180"/>
      <c r="J60" s="181">
        <f>J93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170</v>
      </c>
      <c r="E61" s="185"/>
      <c r="F61" s="185"/>
      <c r="G61" s="185"/>
      <c r="H61" s="185"/>
      <c r="I61" s="185"/>
      <c r="J61" s="186">
        <f>J94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594</v>
      </c>
      <c r="E62" s="185"/>
      <c r="F62" s="185"/>
      <c r="G62" s="185"/>
      <c r="H62" s="185"/>
      <c r="I62" s="185"/>
      <c r="J62" s="186">
        <f>J168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1141</v>
      </c>
      <c r="E63" s="185"/>
      <c r="F63" s="185"/>
      <c r="G63" s="185"/>
      <c r="H63" s="185"/>
      <c r="I63" s="185"/>
      <c r="J63" s="186">
        <f>J181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762</v>
      </c>
      <c r="E64" s="185"/>
      <c r="F64" s="185"/>
      <c r="G64" s="185"/>
      <c r="H64" s="185"/>
      <c r="I64" s="185"/>
      <c r="J64" s="186">
        <f>J188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763</v>
      </c>
      <c r="E65" s="185"/>
      <c r="F65" s="185"/>
      <c r="G65" s="185"/>
      <c r="H65" s="185"/>
      <c r="I65" s="185"/>
      <c r="J65" s="186">
        <f>J197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172</v>
      </c>
      <c r="E66" s="185"/>
      <c r="F66" s="185"/>
      <c r="G66" s="185"/>
      <c r="H66" s="185"/>
      <c r="I66" s="185"/>
      <c r="J66" s="186">
        <f>J270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173</v>
      </c>
      <c r="E67" s="185"/>
      <c r="F67" s="185"/>
      <c r="G67" s="185"/>
      <c r="H67" s="185"/>
      <c r="I67" s="185"/>
      <c r="J67" s="186">
        <f>J275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174</v>
      </c>
      <c r="E68" s="185"/>
      <c r="F68" s="185"/>
      <c r="G68" s="185"/>
      <c r="H68" s="185"/>
      <c r="I68" s="185"/>
      <c r="J68" s="186">
        <f>J286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764</v>
      </c>
      <c r="E69" s="180"/>
      <c r="F69" s="180"/>
      <c r="G69" s="180"/>
      <c r="H69" s="180"/>
      <c r="I69" s="180"/>
      <c r="J69" s="181">
        <f>J293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7"/>
      <c r="D70" s="184" t="s">
        <v>765</v>
      </c>
      <c r="E70" s="185"/>
      <c r="F70" s="185"/>
      <c r="G70" s="185"/>
      <c r="H70" s="185"/>
      <c r="I70" s="185"/>
      <c r="J70" s="186">
        <f>J294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766</v>
      </c>
      <c r="E71" s="185"/>
      <c r="F71" s="185"/>
      <c r="G71" s="185"/>
      <c r="H71" s="185"/>
      <c r="I71" s="185"/>
      <c r="J71" s="186">
        <f>J304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767</v>
      </c>
      <c r="E72" s="185"/>
      <c r="F72" s="185"/>
      <c r="G72" s="185"/>
      <c r="H72" s="185"/>
      <c r="I72" s="185"/>
      <c r="J72" s="186">
        <f>J308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175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2" t="str">
        <f>E7</f>
        <v>Stavební úpravy MK v ul. Šustova a 2. etapy ul. Polní v Třeboni - II.etapa</v>
      </c>
      <c r="F82" s="34"/>
      <c r="G82" s="34"/>
      <c r="H82" s="34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129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SO_303 - Dešťová kanalizace a přípojky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Třeboň</v>
      </c>
      <c r="G86" s="42"/>
      <c r="H86" s="42"/>
      <c r="I86" s="34" t="s">
        <v>23</v>
      </c>
      <c r="J86" s="74" t="str">
        <f>IF(J12="","",J12)</f>
        <v>10. 2. 2024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25</v>
      </c>
      <c r="D88" s="42"/>
      <c r="E88" s="42"/>
      <c r="F88" s="29" t="str">
        <f>E15</f>
        <v>Město Třeboň, Palackého nám. 46/II, 379 01 Třeboň</v>
      </c>
      <c r="G88" s="42"/>
      <c r="H88" s="42"/>
      <c r="I88" s="34" t="s">
        <v>31</v>
      </c>
      <c r="J88" s="38" t="str">
        <f>E21</f>
        <v>INVENTE, s.r.o., Žerotínova 483/1, 370 04 Č.Buděj.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36</v>
      </c>
      <c r="J89" s="38" t="str">
        <f>E24</f>
        <v xml:space="preserve"> 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176</v>
      </c>
      <c r="D91" s="191" t="s">
        <v>59</v>
      </c>
      <c r="E91" s="191" t="s">
        <v>55</v>
      </c>
      <c r="F91" s="191" t="s">
        <v>56</v>
      </c>
      <c r="G91" s="191" t="s">
        <v>177</v>
      </c>
      <c r="H91" s="191" t="s">
        <v>178</v>
      </c>
      <c r="I91" s="191" t="s">
        <v>179</v>
      </c>
      <c r="J91" s="191" t="s">
        <v>167</v>
      </c>
      <c r="K91" s="192" t="s">
        <v>180</v>
      </c>
      <c r="L91" s="193"/>
      <c r="M91" s="94" t="s">
        <v>19</v>
      </c>
      <c r="N91" s="95" t="s">
        <v>44</v>
      </c>
      <c r="O91" s="95" t="s">
        <v>181</v>
      </c>
      <c r="P91" s="95" t="s">
        <v>182</v>
      </c>
      <c r="Q91" s="95" t="s">
        <v>183</v>
      </c>
      <c r="R91" s="95" t="s">
        <v>184</v>
      </c>
      <c r="S91" s="95" t="s">
        <v>185</v>
      </c>
      <c r="T91" s="96" t="s">
        <v>186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187</v>
      </c>
      <c r="D92" s="42"/>
      <c r="E92" s="42"/>
      <c r="F92" s="42"/>
      <c r="G92" s="42"/>
      <c r="H92" s="42"/>
      <c r="I92" s="42"/>
      <c r="J92" s="194">
        <f>BK92</f>
        <v>0</v>
      </c>
      <c r="K92" s="42"/>
      <c r="L92" s="46"/>
      <c r="M92" s="97"/>
      <c r="N92" s="195"/>
      <c r="O92" s="98"/>
      <c r="P92" s="196">
        <f>P93+P293</f>
        <v>0</v>
      </c>
      <c r="Q92" s="98"/>
      <c r="R92" s="196">
        <f>R93+R293</f>
        <v>313.44678400000004</v>
      </c>
      <c r="S92" s="98"/>
      <c r="T92" s="197">
        <f>T93+T293</f>
        <v>7.5600000000000005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73</v>
      </c>
      <c r="AU92" s="19" t="s">
        <v>168</v>
      </c>
      <c r="BK92" s="198">
        <f>BK93+BK293</f>
        <v>0</v>
      </c>
    </row>
    <row r="93" s="12" customFormat="1" ht="25.92" customHeight="1">
      <c r="A93" s="12"/>
      <c r="B93" s="199"/>
      <c r="C93" s="200"/>
      <c r="D93" s="201" t="s">
        <v>73</v>
      </c>
      <c r="E93" s="202" t="s">
        <v>188</v>
      </c>
      <c r="F93" s="202" t="s">
        <v>189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P94+P168+P181+P188+P197+P270+P275+P286</f>
        <v>0</v>
      </c>
      <c r="Q93" s="207"/>
      <c r="R93" s="208">
        <f>R94+R168+R181+R188+R197+R270+R275+R286</f>
        <v>313.44678400000004</v>
      </c>
      <c r="S93" s="207"/>
      <c r="T93" s="209">
        <f>T94+T168+T181+T188+T197+T270+T275+T286</f>
        <v>7.5600000000000005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81</v>
      </c>
      <c r="AT93" s="211" t="s">
        <v>73</v>
      </c>
      <c r="AU93" s="211" t="s">
        <v>74</v>
      </c>
      <c r="AY93" s="210" t="s">
        <v>190</v>
      </c>
      <c r="BK93" s="212">
        <f>BK94+BK168+BK181+BK188+BK197+BK270+BK275+BK286</f>
        <v>0</v>
      </c>
    </row>
    <row r="94" s="12" customFormat="1" ht="22.8" customHeight="1">
      <c r="A94" s="12"/>
      <c r="B94" s="199"/>
      <c r="C94" s="200"/>
      <c r="D94" s="201" t="s">
        <v>73</v>
      </c>
      <c r="E94" s="213" t="s">
        <v>81</v>
      </c>
      <c r="F94" s="213" t="s">
        <v>191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SUM(P95:P167)</f>
        <v>0</v>
      </c>
      <c r="Q94" s="207"/>
      <c r="R94" s="208">
        <f>SUM(R95:R167)</f>
        <v>283.71960000000001</v>
      </c>
      <c r="S94" s="207"/>
      <c r="T94" s="209">
        <f>SUM(T95:T167)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81</v>
      </c>
      <c r="AT94" s="211" t="s">
        <v>73</v>
      </c>
      <c r="AU94" s="211" t="s">
        <v>81</v>
      </c>
      <c r="AY94" s="210" t="s">
        <v>190</v>
      </c>
      <c r="BK94" s="212">
        <f>SUM(BK95:BK167)</f>
        <v>0</v>
      </c>
    </row>
    <row r="95" s="2" customFormat="1" ht="21.75" customHeight="1">
      <c r="A95" s="40"/>
      <c r="B95" s="41"/>
      <c r="C95" s="215" t="s">
        <v>81</v>
      </c>
      <c r="D95" s="215" t="s">
        <v>192</v>
      </c>
      <c r="E95" s="216" t="s">
        <v>773</v>
      </c>
      <c r="F95" s="217" t="s">
        <v>774</v>
      </c>
      <c r="G95" s="218" t="s">
        <v>233</v>
      </c>
      <c r="H95" s="219">
        <v>141.59999999999999</v>
      </c>
      <c r="I95" s="220"/>
      <c r="J95" s="221">
        <f>ROUND(I95*H95,2)</f>
        <v>0</v>
      </c>
      <c r="K95" s="217" t="s">
        <v>195</v>
      </c>
      <c r="L95" s="46"/>
      <c r="M95" s="222" t="s">
        <v>19</v>
      </c>
      <c r="N95" s="223" t="s">
        <v>45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196</v>
      </c>
      <c r="AT95" s="226" t="s">
        <v>192</v>
      </c>
      <c r="AU95" s="226" t="s">
        <v>83</v>
      </c>
      <c r="AY95" s="19" t="s">
        <v>190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81</v>
      </c>
      <c r="BK95" s="227">
        <f>ROUND(I95*H95,2)</f>
        <v>0</v>
      </c>
      <c r="BL95" s="19" t="s">
        <v>196</v>
      </c>
      <c r="BM95" s="226" t="s">
        <v>1341</v>
      </c>
    </row>
    <row r="96" s="2" customFormat="1">
      <c r="A96" s="40"/>
      <c r="B96" s="41"/>
      <c r="C96" s="42"/>
      <c r="D96" s="228" t="s">
        <v>198</v>
      </c>
      <c r="E96" s="42"/>
      <c r="F96" s="229" t="s">
        <v>776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198</v>
      </c>
      <c r="AU96" s="19" t="s">
        <v>83</v>
      </c>
    </row>
    <row r="97" s="2" customFormat="1">
      <c r="A97" s="40"/>
      <c r="B97" s="41"/>
      <c r="C97" s="42"/>
      <c r="D97" s="233" t="s">
        <v>200</v>
      </c>
      <c r="E97" s="42"/>
      <c r="F97" s="234" t="s">
        <v>777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200</v>
      </c>
      <c r="AU97" s="19" t="s">
        <v>83</v>
      </c>
    </row>
    <row r="98" s="13" customFormat="1">
      <c r="A98" s="13"/>
      <c r="B98" s="235"/>
      <c r="C98" s="236"/>
      <c r="D98" s="228" t="s">
        <v>202</v>
      </c>
      <c r="E98" s="237" t="s">
        <v>1333</v>
      </c>
      <c r="F98" s="238" t="s">
        <v>1342</v>
      </c>
      <c r="G98" s="236"/>
      <c r="H98" s="239">
        <v>141.59999999999999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202</v>
      </c>
      <c r="AU98" s="245" t="s">
        <v>83</v>
      </c>
      <c r="AV98" s="13" t="s">
        <v>83</v>
      </c>
      <c r="AW98" s="13" t="s">
        <v>35</v>
      </c>
      <c r="AX98" s="13" t="s">
        <v>81</v>
      </c>
      <c r="AY98" s="245" t="s">
        <v>190</v>
      </c>
    </row>
    <row r="99" s="2" customFormat="1" ht="21.75" customHeight="1">
      <c r="A99" s="40"/>
      <c r="B99" s="41"/>
      <c r="C99" s="215" t="s">
        <v>83</v>
      </c>
      <c r="D99" s="215" t="s">
        <v>192</v>
      </c>
      <c r="E99" s="216" t="s">
        <v>1343</v>
      </c>
      <c r="F99" s="217" t="s">
        <v>1344</v>
      </c>
      <c r="G99" s="218" t="s">
        <v>233</v>
      </c>
      <c r="H99" s="219">
        <v>883.42999999999995</v>
      </c>
      <c r="I99" s="220"/>
      <c r="J99" s="221">
        <f>ROUND(I99*H99,2)</f>
        <v>0</v>
      </c>
      <c r="K99" s="217" t="s">
        <v>195</v>
      </c>
      <c r="L99" s="46"/>
      <c r="M99" s="222" t="s">
        <v>19</v>
      </c>
      <c r="N99" s="223" t="s">
        <v>45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196</v>
      </c>
      <c r="AT99" s="226" t="s">
        <v>192</v>
      </c>
      <c r="AU99" s="226" t="s">
        <v>83</v>
      </c>
      <c r="AY99" s="19" t="s">
        <v>190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81</v>
      </c>
      <c r="BK99" s="227">
        <f>ROUND(I99*H99,2)</f>
        <v>0</v>
      </c>
      <c r="BL99" s="19" t="s">
        <v>196</v>
      </c>
      <c r="BM99" s="226" t="s">
        <v>1345</v>
      </c>
    </row>
    <row r="100" s="2" customFormat="1">
      <c r="A100" s="40"/>
      <c r="B100" s="41"/>
      <c r="C100" s="42"/>
      <c r="D100" s="228" t="s">
        <v>198</v>
      </c>
      <c r="E100" s="42"/>
      <c r="F100" s="229" t="s">
        <v>1346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198</v>
      </c>
      <c r="AU100" s="19" t="s">
        <v>83</v>
      </c>
    </row>
    <row r="101" s="2" customFormat="1">
      <c r="A101" s="40"/>
      <c r="B101" s="41"/>
      <c r="C101" s="42"/>
      <c r="D101" s="233" t="s">
        <v>200</v>
      </c>
      <c r="E101" s="42"/>
      <c r="F101" s="234" t="s">
        <v>1347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200</v>
      </c>
      <c r="AU101" s="19" t="s">
        <v>83</v>
      </c>
    </row>
    <row r="102" s="13" customFormat="1">
      <c r="A102" s="13"/>
      <c r="B102" s="235"/>
      <c r="C102" s="236"/>
      <c r="D102" s="228" t="s">
        <v>202</v>
      </c>
      <c r="E102" s="237" t="s">
        <v>19</v>
      </c>
      <c r="F102" s="238" t="s">
        <v>1348</v>
      </c>
      <c r="G102" s="236"/>
      <c r="H102" s="239">
        <v>168.22999999999999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202</v>
      </c>
      <c r="AU102" s="245" t="s">
        <v>83</v>
      </c>
      <c r="AV102" s="13" t="s">
        <v>83</v>
      </c>
      <c r="AW102" s="13" t="s">
        <v>35</v>
      </c>
      <c r="AX102" s="13" t="s">
        <v>74</v>
      </c>
      <c r="AY102" s="245" t="s">
        <v>190</v>
      </c>
    </row>
    <row r="103" s="13" customFormat="1">
      <c r="A103" s="13"/>
      <c r="B103" s="235"/>
      <c r="C103" s="236"/>
      <c r="D103" s="228" t="s">
        <v>202</v>
      </c>
      <c r="E103" s="237" t="s">
        <v>19</v>
      </c>
      <c r="F103" s="238" t="s">
        <v>1349</v>
      </c>
      <c r="G103" s="236"/>
      <c r="H103" s="239">
        <v>715.20000000000005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202</v>
      </c>
      <c r="AU103" s="245" t="s">
        <v>83</v>
      </c>
      <c r="AV103" s="13" t="s">
        <v>83</v>
      </c>
      <c r="AW103" s="13" t="s">
        <v>35</v>
      </c>
      <c r="AX103" s="13" t="s">
        <v>74</v>
      </c>
      <c r="AY103" s="245" t="s">
        <v>190</v>
      </c>
    </row>
    <row r="104" s="14" customFormat="1">
      <c r="A104" s="14"/>
      <c r="B104" s="246"/>
      <c r="C104" s="247"/>
      <c r="D104" s="228" t="s">
        <v>202</v>
      </c>
      <c r="E104" s="248" t="s">
        <v>1338</v>
      </c>
      <c r="F104" s="249" t="s">
        <v>217</v>
      </c>
      <c r="G104" s="247"/>
      <c r="H104" s="250">
        <v>883.42999999999995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202</v>
      </c>
      <c r="AU104" s="256" t="s">
        <v>83</v>
      </c>
      <c r="AV104" s="14" t="s">
        <v>196</v>
      </c>
      <c r="AW104" s="14" t="s">
        <v>35</v>
      </c>
      <c r="AX104" s="14" t="s">
        <v>81</v>
      </c>
      <c r="AY104" s="256" t="s">
        <v>190</v>
      </c>
    </row>
    <row r="105" s="2" customFormat="1" ht="16.5" customHeight="1">
      <c r="A105" s="40"/>
      <c r="B105" s="41"/>
      <c r="C105" s="215" t="s">
        <v>112</v>
      </c>
      <c r="D105" s="215" t="s">
        <v>192</v>
      </c>
      <c r="E105" s="216" t="s">
        <v>1156</v>
      </c>
      <c r="F105" s="217" t="s">
        <v>1157</v>
      </c>
      <c r="G105" s="218" t="s">
        <v>233</v>
      </c>
      <c r="H105" s="219">
        <v>93.75</v>
      </c>
      <c r="I105" s="220"/>
      <c r="J105" s="221">
        <f>ROUND(I105*H105,2)</f>
        <v>0</v>
      </c>
      <c r="K105" s="217" t="s">
        <v>195</v>
      </c>
      <c r="L105" s="46"/>
      <c r="M105" s="222" t="s">
        <v>19</v>
      </c>
      <c r="N105" s="223" t="s">
        <v>45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196</v>
      </c>
      <c r="AT105" s="226" t="s">
        <v>192</v>
      </c>
      <c r="AU105" s="226" t="s">
        <v>83</v>
      </c>
      <c r="AY105" s="19" t="s">
        <v>190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81</v>
      </c>
      <c r="BK105" s="227">
        <f>ROUND(I105*H105,2)</f>
        <v>0</v>
      </c>
      <c r="BL105" s="19" t="s">
        <v>196</v>
      </c>
      <c r="BM105" s="226" t="s">
        <v>1158</v>
      </c>
    </row>
    <row r="106" s="2" customFormat="1">
      <c r="A106" s="40"/>
      <c r="B106" s="41"/>
      <c r="C106" s="42"/>
      <c r="D106" s="228" t="s">
        <v>198</v>
      </c>
      <c r="E106" s="42"/>
      <c r="F106" s="229" t="s">
        <v>1159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198</v>
      </c>
      <c r="AU106" s="19" t="s">
        <v>83</v>
      </c>
    </row>
    <row r="107" s="2" customFormat="1">
      <c r="A107" s="40"/>
      <c r="B107" s="41"/>
      <c r="C107" s="42"/>
      <c r="D107" s="233" t="s">
        <v>200</v>
      </c>
      <c r="E107" s="42"/>
      <c r="F107" s="234" t="s">
        <v>1160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200</v>
      </c>
      <c r="AU107" s="19" t="s">
        <v>83</v>
      </c>
    </row>
    <row r="108" s="13" customFormat="1">
      <c r="A108" s="13"/>
      <c r="B108" s="235"/>
      <c r="C108" s="236"/>
      <c r="D108" s="228" t="s">
        <v>202</v>
      </c>
      <c r="E108" s="237" t="s">
        <v>1134</v>
      </c>
      <c r="F108" s="238" t="s">
        <v>1350</v>
      </c>
      <c r="G108" s="236"/>
      <c r="H108" s="239">
        <v>93.75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202</v>
      </c>
      <c r="AU108" s="245" t="s">
        <v>83</v>
      </c>
      <c r="AV108" s="13" t="s">
        <v>83</v>
      </c>
      <c r="AW108" s="13" t="s">
        <v>35</v>
      </c>
      <c r="AX108" s="13" t="s">
        <v>81</v>
      </c>
      <c r="AY108" s="245" t="s">
        <v>190</v>
      </c>
    </row>
    <row r="109" s="2" customFormat="1" ht="24.15" customHeight="1">
      <c r="A109" s="40"/>
      <c r="B109" s="41"/>
      <c r="C109" s="215" t="s">
        <v>196</v>
      </c>
      <c r="D109" s="215" t="s">
        <v>192</v>
      </c>
      <c r="E109" s="216" t="s">
        <v>1351</v>
      </c>
      <c r="F109" s="217" t="s">
        <v>1352</v>
      </c>
      <c r="G109" s="218" t="s">
        <v>110</v>
      </c>
      <c r="H109" s="219">
        <v>23</v>
      </c>
      <c r="I109" s="220"/>
      <c r="J109" s="221">
        <f>ROUND(I109*H109,2)</f>
        <v>0</v>
      </c>
      <c r="K109" s="217" t="s">
        <v>195</v>
      </c>
      <c r="L109" s="46"/>
      <c r="M109" s="222" t="s">
        <v>19</v>
      </c>
      <c r="N109" s="223" t="s">
        <v>45</v>
      </c>
      <c r="O109" s="86"/>
      <c r="P109" s="224">
        <f>O109*H109</f>
        <v>0</v>
      </c>
      <c r="Q109" s="224">
        <v>0.0083999999999999995</v>
      </c>
      <c r="R109" s="224">
        <f>Q109*H109</f>
        <v>0.19319999999999998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196</v>
      </c>
      <c r="AT109" s="226" t="s">
        <v>192</v>
      </c>
      <c r="AU109" s="226" t="s">
        <v>83</v>
      </c>
      <c r="AY109" s="19" t="s">
        <v>190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81</v>
      </c>
      <c r="BK109" s="227">
        <f>ROUND(I109*H109,2)</f>
        <v>0</v>
      </c>
      <c r="BL109" s="19" t="s">
        <v>196</v>
      </c>
      <c r="BM109" s="226" t="s">
        <v>1353</v>
      </c>
    </row>
    <row r="110" s="2" customFormat="1">
      <c r="A110" s="40"/>
      <c r="B110" s="41"/>
      <c r="C110" s="42"/>
      <c r="D110" s="228" t="s">
        <v>198</v>
      </c>
      <c r="E110" s="42"/>
      <c r="F110" s="229" t="s">
        <v>1354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198</v>
      </c>
      <c r="AU110" s="19" t="s">
        <v>83</v>
      </c>
    </row>
    <row r="111" s="2" customFormat="1">
      <c r="A111" s="40"/>
      <c r="B111" s="41"/>
      <c r="C111" s="42"/>
      <c r="D111" s="233" t="s">
        <v>200</v>
      </c>
      <c r="E111" s="42"/>
      <c r="F111" s="234" t="s">
        <v>1355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200</v>
      </c>
      <c r="AU111" s="19" t="s">
        <v>83</v>
      </c>
    </row>
    <row r="112" s="2" customFormat="1" ht="16.5" customHeight="1">
      <c r="A112" s="40"/>
      <c r="B112" s="41"/>
      <c r="C112" s="215" t="s">
        <v>224</v>
      </c>
      <c r="D112" s="215" t="s">
        <v>192</v>
      </c>
      <c r="E112" s="216" t="s">
        <v>1162</v>
      </c>
      <c r="F112" s="217" t="s">
        <v>1163</v>
      </c>
      <c r="G112" s="218" t="s">
        <v>132</v>
      </c>
      <c r="H112" s="219">
        <v>384</v>
      </c>
      <c r="I112" s="220"/>
      <c r="J112" s="221">
        <f>ROUND(I112*H112,2)</f>
        <v>0</v>
      </c>
      <c r="K112" s="217" t="s">
        <v>195</v>
      </c>
      <c r="L112" s="46"/>
      <c r="M112" s="222" t="s">
        <v>19</v>
      </c>
      <c r="N112" s="223" t="s">
        <v>45</v>
      </c>
      <c r="O112" s="86"/>
      <c r="P112" s="224">
        <f>O112*H112</f>
        <v>0</v>
      </c>
      <c r="Q112" s="224">
        <v>0.00084999999999999995</v>
      </c>
      <c r="R112" s="224">
        <f>Q112*H112</f>
        <v>0.32639999999999997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196</v>
      </c>
      <c r="AT112" s="226" t="s">
        <v>192</v>
      </c>
      <c r="AU112" s="226" t="s">
        <v>83</v>
      </c>
      <c r="AY112" s="19" t="s">
        <v>190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81</v>
      </c>
      <c r="BK112" s="227">
        <f>ROUND(I112*H112,2)</f>
        <v>0</v>
      </c>
      <c r="BL112" s="19" t="s">
        <v>196</v>
      </c>
      <c r="BM112" s="226" t="s">
        <v>1164</v>
      </c>
    </row>
    <row r="113" s="2" customFormat="1">
      <c r="A113" s="40"/>
      <c r="B113" s="41"/>
      <c r="C113" s="42"/>
      <c r="D113" s="228" t="s">
        <v>198</v>
      </c>
      <c r="E113" s="42"/>
      <c r="F113" s="229" t="s">
        <v>1165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198</v>
      </c>
      <c r="AU113" s="19" t="s">
        <v>83</v>
      </c>
    </row>
    <row r="114" s="2" customFormat="1">
      <c r="A114" s="40"/>
      <c r="B114" s="41"/>
      <c r="C114" s="42"/>
      <c r="D114" s="233" t="s">
        <v>200</v>
      </c>
      <c r="E114" s="42"/>
      <c r="F114" s="234" t="s">
        <v>1166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200</v>
      </c>
      <c r="AU114" s="19" t="s">
        <v>83</v>
      </c>
    </row>
    <row r="115" s="13" customFormat="1">
      <c r="A115" s="13"/>
      <c r="B115" s="235"/>
      <c r="C115" s="236"/>
      <c r="D115" s="228" t="s">
        <v>202</v>
      </c>
      <c r="E115" s="237" t="s">
        <v>1132</v>
      </c>
      <c r="F115" s="238" t="s">
        <v>1331</v>
      </c>
      <c r="G115" s="236"/>
      <c r="H115" s="239">
        <v>384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202</v>
      </c>
      <c r="AU115" s="245" t="s">
        <v>83</v>
      </c>
      <c r="AV115" s="13" t="s">
        <v>83</v>
      </c>
      <c r="AW115" s="13" t="s">
        <v>35</v>
      </c>
      <c r="AX115" s="13" t="s">
        <v>81</v>
      </c>
      <c r="AY115" s="245" t="s">
        <v>190</v>
      </c>
    </row>
    <row r="116" s="2" customFormat="1" ht="16.5" customHeight="1">
      <c r="A116" s="40"/>
      <c r="B116" s="41"/>
      <c r="C116" s="215" t="s">
        <v>230</v>
      </c>
      <c r="D116" s="215" t="s">
        <v>192</v>
      </c>
      <c r="E116" s="216" t="s">
        <v>1167</v>
      </c>
      <c r="F116" s="217" t="s">
        <v>1168</v>
      </c>
      <c r="G116" s="218" t="s">
        <v>132</v>
      </c>
      <c r="H116" s="219">
        <v>384</v>
      </c>
      <c r="I116" s="220"/>
      <c r="J116" s="221">
        <f>ROUND(I116*H116,2)</f>
        <v>0</v>
      </c>
      <c r="K116" s="217" t="s">
        <v>195</v>
      </c>
      <c r="L116" s="46"/>
      <c r="M116" s="222" t="s">
        <v>19</v>
      </c>
      <c r="N116" s="223" t="s">
        <v>45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196</v>
      </c>
      <c r="AT116" s="226" t="s">
        <v>192</v>
      </c>
      <c r="AU116" s="226" t="s">
        <v>83</v>
      </c>
      <c r="AY116" s="19" t="s">
        <v>190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81</v>
      </c>
      <c r="BK116" s="227">
        <f>ROUND(I116*H116,2)</f>
        <v>0</v>
      </c>
      <c r="BL116" s="19" t="s">
        <v>196</v>
      </c>
      <c r="BM116" s="226" t="s">
        <v>1169</v>
      </c>
    </row>
    <row r="117" s="2" customFormat="1">
      <c r="A117" s="40"/>
      <c r="B117" s="41"/>
      <c r="C117" s="42"/>
      <c r="D117" s="228" t="s">
        <v>198</v>
      </c>
      <c r="E117" s="42"/>
      <c r="F117" s="229" t="s">
        <v>1170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198</v>
      </c>
      <c r="AU117" s="19" t="s">
        <v>83</v>
      </c>
    </row>
    <row r="118" s="2" customFormat="1">
      <c r="A118" s="40"/>
      <c r="B118" s="41"/>
      <c r="C118" s="42"/>
      <c r="D118" s="233" t="s">
        <v>200</v>
      </c>
      <c r="E118" s="42"/>
      <c r="F118" s="234" t="s">
        <v>1171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200</v>
      </c>
      <c r="AU118" s="19" t="s">
        <v>83</v>
      </c>
    </row>
    <row r="119" s="13" customFormat="1">
      <c r="A119" s="13"/>
      <c r="B119" s="235"/>
      <c r="C119" s="236"/>
      <c r="D119" s="228" t="s">
        <v>202</v>
      </c>
      <c r="E119" s="237" t="s">
        <v>19</v>
      </c>
      <c r="F119" s="238" t="s">
        <v>1132</v>
      </c>
      <c r="G119" s="236"/>
      <c r="H119" s="239">
        <v>384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202</v>
      </c>
      <c r="AU119" s="245" t="s">
        <v>83</v>
      </c>
      <c r="AV119" s="13" t="s">
        <v>83</v>
      </c>
      <c r="AW119" s="13" t="s">
        <v>35</v>
      </c>
      <c r="AX119" s="13" t="s">
        <v>81</v>
      </c>
      <c r="AY119" s="245" t="s">
        <v>190</v>
      </c>
    </row>
    <row r="120" s="2" customFormat="1" ht="21.75" customHeight="1">
      <c r="A120" s="40"/>
      <c r="B120" s="41"/>
      <c r="C120" s="215" t="s">
        <v>244</v>
      </c>
      <c r="D120" s="215" t="s">
        <v>192</v>
      </c>
      <c r="E120" s="216" t="s">
        <v>778</v>
      </c>
      <c r="F120" s="217" t="s">
        <v>779</v>
      </c>
      <c r="G120" s="218" t="s">
        <v>233</v>
      </c>
      <c r="H120" s="219">
        <v>1072</v>
      </c>
      <c r="I120" s="220"/>
      <c r="J120" s="221">
        <f>ROUND(I120*H120,2)</f>
        <v>0</v>
      </c>
      <c r="K120" s="217" t="s">
        <v>195</v>
      </c>
      <c r="L120" s="46"/>
      <c r="M120" s="222" t="s">
        <v>19</v>
      </c>
      <c r="N120" s="223" t="s">
        <v>45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196</v>
      </c>
      <c r="AT120" s="226" t="s">
        <v>192</v>
      </c>
      <c r="AU120" s="226" t="s">
        <v>83</v>
      </c>
      <c r="AY120" s="19" t="s">
        <v>190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196</v>
      </c>
      <c r="BM120" s="226" t="s">
        <v>1172</v>
      </c>
    </row>
    <row r="121" s="2" customFormat="1">
      <c r="A121" s="40"/>
      <c r="B121" s="41"/>
      <c r="C121" s="42"/>
      <c r="D121" s="228" t="s">
        <v>198</v>
      </c>
      <c r="E121" s="42"/>
      <c r="F121" s="229" t="s">
        <v>781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198</v>
      </c>
      <c r="AU121" s="19" t="s">
        <v>83</v>
      </c>
    </row>
    <row r="122" s="2" customFormat="1">
      <c r="A122" s="40"/>
      <c r="B122" s="41"/>
      <c r="C122" s="42"/>
      <c r="D122" s="233" t="s">
        <v>200</v>
      </c>
      <c r="E122" s="42"/>
      <c r="F122" s="234" t="s">
        <v>782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200</v>
      </c>
      <c r="AU122" s="19" t="s">
        <v>83</v>
      </c>
    </row>
    <row r="123" s="15" customFormat="1">
      <c r="A123" s="15"/>
      <c r="B123" s="257"/>
      <c r="C123" s="258"/>
      <c r="D123" s="228" t="s">
        <v>202</v>
      </c>
      <c r="E123" s="259" t="s">
        <v>19</v>
      </c>
      <c r="F123" s="260" t="s">
        <v>783</v>
      </c>
      <c r="G123" s="258"/>
      <c r="H123" s="259" t="s">
        <v>19</v>
      </c>
      <c r="I123" s="261"/>
      <c r="J123" s="258"/>
      <c r="K123" s="258"/>
      <c r="L123" s="262"/>
      <c r="M123" s="263"/>
      <c r="N123" s="264"/>
      <c r="O123" s="264"/>
      <c r="P123" s="264"/>
      <c r="Q123" s="264"/>
      <c r="R123" s="264"/>
      <c r="S123" s="264"/>
      <c r="T123" s="26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6" t="s">
        <v>202</v>
      </c>
      <c r="AU123" s="266" t="s">
        <v>83</v>
      </c>
      <c r="AV123" s="15" t="s">
        <v>81</v>
      </c>
      <c r="AW123" s="15" t="s">
        <v>35</v>
      </c>
      <c r="AX123" s="15" t="s">
        <v>74</v>
      </c>
      <c r="AY123" s="266" t="s">
        <v>190</v>
      </c>
    </row>
    <row r="124" s="13" customFormat="1">
      <c r="A124" s="13"/>
      <c r="B124" s="235"/>
      <c r="C124" s="236"/>
      <c r="D124" s="228" t="s">
        <v>202</v>
      </c>
      <c r="E124" s="237" t="s">
        <v>19</v>
      </c>
      <c r="F124" s="238" t="s">
        <v>755</v>
      </c>
      <c r="G124" s="236"/>
      <c r="H124" s="239">
        <v>536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202</v>
      </c>
      <c r="AU124" s="245" t="s">
        <v>83</v>
      </c>
      <c r="AV124" s="13" t="s">
        <v>83</v>
      </c>
      <c r="AW124" s="13" t="s">
        <v>35</v>
      </c>
      <c r="AX124" s="13" t="s">
        <v>74</v>
      </c>
      <c r="AY124" s="245" t="s">
        <v>190</v>
      </c>
    </row>
    <row r="125" s="15" customFormat="1">
      <c r="A125" s="15"/>
      <c r="B125" s="257"/>
      <c r="C125" s="258"/>
      <c r="D125" s="228" t="s">
        <v>202</v>
      </c>
      <c r="E125" s="259" t="s">
        <v>19</v>
      </c>
      <c r="F125" s="260" t="s">
        <v>784</v>
      </c>
      <c r="G125" s="258"/>
      <c r="H125" s="259" t="s">
        <v>19</v>
      </c>
      <c r="I125" s="261"/>
      <c r="J125" s="258"/>
      <c r="K125" s="258"/>
      <c r="L125" s="262"/>
      <c r="M125" s="263"/>
      <c r="N125" s="264"/>
      <c r="O125" s="264"/>
      <c r="P125" s="264"/>
      <c r="Q125" s="264"/>
      <c r="R125" s="264"/>
      <c r="S125" s="264"/>
      <c r="T125" s="26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202</v>
      </c>
      <c r="AU125" s="266" t="s">
        <v>83</v>
      </c>
      <c r="AV125" s="15" t="s">
        <v>81</v>
      </c>
      <c r="AW125" s="15" t="s">
        <v>35</v>
      </c>
      <c r="AX125" s="15" t="s">
        <v>74</v>
      </c>
      <c r="AY125" s="266" t="s">
        <v>190</v>
      </c>
    </row>
    <row r="126" s="13" customFormat="1">
      <c r="A126" s="13"/>
      <c r="B126" s="235"/>
      <c r="C126" s="236"/>
      <c r="D126" s="228" t="s">
        <v>202</v>
      </c>
      <c r="E126" s="237" t="s">
        <v>19</v>
      </c>
      <c r="F126" s="238" t="s">
        <v>755</v>
      </c>
      <c r="G126" s="236"/>
      <c r="H126" s="239">
        <v>536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202</v>
      </c>
      <c r="AU126" s="245" t="s">
        <v>83</v>
      </c>
      <c r="AV126" s="13" t="s">
        <v>83</v>
      </c>
      <c r="AW126" s="13" t="s">
        <v>35</v>
      </c>
      <c r="AX126" s="13" t="s">
        <v>74</v>
      </c>
      <c r="AY126" s="245" t="s">
        <v>190</v>
      </c>
    </row>
    <row r="127" s="14" customFormat="1">
      <c r="A127" s="14"/>
      <c r="B127" s="246"/>
      <c r="C127" s="247"/>
      <c r="D127" s="228" t="s">
        <v>202</v>
      </c>
      <c r="E127" s="248" t="s">
        <v>19</v>
      </c>
      <c r="F127" s="249" t="s">
        <v>217</v>
      </c>
      <c r="G127" s="247"/>
      <c r="H127" s="250">
        <v>1072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202</v>
      </c>
      <c r="AU127" s="256" t="s">
        <v>83</v>
      </c>
      <c r="AV127" s="14" t="s">
        <v>196</v>
      </c>
      <c r="AW127" s="14" t="s">
        <v>35</v>
      </c>
      <c r="AX127" s="14" t="s">
        <v>81</v>
      </c>
      <c r="AY127" s="256" t="s">
        <v>190</v>
      </c>
    </row>
    <row r="128" s="2" customFormat="1" ht="21.75" customHeight="1">
      <c r="A128" s="40"/>
      <c r="B128" s="41"/>
      <c r="C128" s="215" t="s">
        <v>249</v>
      </c>
      <c r="D128" s="215" t="s">
        <v>192</v>
      </c>
      <c r="E128" s="216" t="s">
        <v>785</v>
      </c>
      <c r="F128" s="217" t="s">
        <v>786</v>
      </c>
      <c r="G128" s="218" t="s">
        <v>233</v>
      </c>
      <c r="H128" s="219">
        <v>582.77999999999997</v>
      </c>
      <c r="I128" s="220"/>
      <c r="J128" s="221">
        <f>ROUND(I128*H128,2)</f>
        <v>0</v>
      </c>
      <c r="K128" s="217" t="s">
        <v>195</v>
      </c>
      <c r="L128" s="46"/>
      <c r="M128" s="222" t="s">
        <v>19</v>
      </c>
      <c r="N128" s="223" t="s">
        <v>45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196</v>
      </c>
      <c r="AT128" s="226" t="s">
        <v>192</v>
      </c>
      <c r="AU128" s="226" t="s">
        <v>83</v>
      </c>
      <c r="AY128" s="19" t="s">
        <v>190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196</v>
      </c>
      <c r="BM128" s="226" t="s">
        <v>1173</v>
      </c>
    </row>
    <row r="129" s="2" customFormat="1">
      <c r="A129" s="40"/>
      <c r="B129" s="41"/>
      <c r="C129" s="42"/>
      <c r="D129" s="228" t="s">
        <v>198</v>
      </c>
      <c r="E129" s="42"/>
      <c r="F129" s="229" t="s">
        <v>788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198</v>
      </c>
      <c r="AU129" s="19" t="s">
        <v>83</v>
      </c>
    </row>
    <row r="130" s="2" customFormat="1">
      <c r="A130" s="40"/>
      <c r="B130" s="41"/>
      <c r="C130" s="42"/>
      <c r="D130" s="233" t="s">
        <v>200</v>
      </c>
      <c r="E130" s="42"/>
      <c r="F130" s="234" t="s">
        <v>789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200</v>
      </c>
      <c r="AU130" s="19" t="s">
        <v>83</v>
      </c>
    </row>
    <row r="131" s="15" customFormat="1">
      <c r="A131" s="15"/>
      <c r="B131" s="257"/>
      <c r="C131" s="258"/>
      <c r="D131" s="228" t="s">
        <v>202</v>
      </c>
      <c r="E131" s="259" t="s">
        <v>19</v>
      </c>
      <c r="F131" s="260" t="s">
        <v>790</v>
      </c>
      <c r="G131" s="258"/>
      <c r="H131" s="259" t="s">
        <v>19</v>
      </c>
      <c r="I131" s="261"/>
      <c r="J131" s="258"/>
      <c r="K131" s="258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202</v>
      </c>
      <c r="AU131" s="266" t="s">
        <v>83</v>
      </c>
      <c r="AV131" s="15" t="s">
        <v>81</v>
      </c>
      <c r="AW131" s="15" t="s">
        <v>35</v>
      </c>
      <c r="AX131" s="15" t="s">
        <v>74</v>
      </c>
      <c r="AY131" s="266" t="s">
        <v>190</v>
      </c>
    </row>
    <row r="132" s="13" customFormat="1">
      <c r="A132" s="13"/>
      <c r="B132" s="235"/>
      <c r="C132" s="236"/>
      <c r="D132" s="228" t="s">
        <v>202</v>
      </c>
      <c r="E132" s="237" t="s">
        <v>757</v>
      </c>
      <c r="F132" s="238" t="s">
        <v>1356</v>
      </c>
      <c r="G132" s="236"/>
      <c r="H132" s="239">
        <v>582.77999999999997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202</v>
      </c>
      <c r="AU132" s="245" t="s">
        <v>83</v>
      </c>
      <c r="AV132" s="13" t="s">
        <v>83</v>
      </c>
      <c r="AW132" s="13" t="s">
        <v>35</v>
      </c>
      <c r="AX132" s="13" t="s">
        <v>81</v>
      </c>
      <c r="AY132" s="245" t="s">
        <v>190</v>
      </c>
    </row>
    <row r="133" s="2" customFormat="1" ht="16.5" customHeight="1">
      <c r="A133" s="40"/>
      <c r="B133" s="41"/>
      <c r="C133" s="215" t="s">
        <v>259</v>
      </c>
      <c r="D133" s="215" t="s">
        <v>192</v>
      </c>
      <c r="E133" s="216" t="s">
        <v>792</v>
      </c>
      <c r="F133" s="217" t="s">
        <v>793</v>
      </c>
      <c r="G133" s="218" t="s">
        <v>233</v>
      </c>
      <c r="H133" s="219">
        <v>1118.78</v>
      </c>
      <c r="I133" s="220"/>
      <c r="J133" s="221">
        <f>ROUND(I133*H133,2)</f>
        <v>0</v>
      </c>
      <c r="K133" s="217" t="s">
        <v>195</v>
      </c>
      <c r="L133" s="46"/>
      <c r="M133" s="222" t="s">
        <v>19</v>
      </c>
      <c r="N133" s="223" t="s">
        <v>45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196</v>
      </c>
      <c r="AT133" s="226" t="s">
        <v>192</v>
      </c>
      <c r="AU133" s="226" t="s">
        <v>83</v>
      </c>
      <c r="AY133" s="19" t="s">
        <v>190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196</v>
      </c>
      <c r="BM133" s="226" t="s">
        <v>1175</v>
      </c>
    </row>
    <row r="134" s="2" customFormat="1">
      <c r="A134" s="40"/>
      <c r="B134" s="41"/>
      <c r="C134" s="42"/>
      <c r="D134" s="228" t="s">
        <v>198</v>
      </c>
      <c r="E134" s="42"/>
      <c r="F134" s="229" t="s">
        <v>795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198</v>
      </c>
      <c r="AU134" s="19" t="s">
        <v>83</v>
      </c>
    </row>
    <row r="135" s="2" customFormat="1">
      <c r="A135" s="40"/>
      <c r="B135" s="41"/>
      <c r="C135" s="42"/>
      <c r="D135" s="233" t="s">
        <v>200</v>
      </c>
      <c r="E135" s="42"/>
      <c r="F135" s="234" t="s">
        <v>796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200</v>
      </c>
      <c r="AU135" s="19" t="s">
        <v>83</v>
      </c>
    </row>
    <row r="136" s="15" customFormat="1">
      <c r="A136" s="15"/>
      <c r="B136" s="257"/>
      <c r="C136" s="258"/>
      <c r="D136" s="228" t="s">
        <v>202</v>
      </c>
      <c r="E136" s="259" t="s">
        <v>19</v>
      </c>
      <c r="F136" s="260" t="s">
        <v>784</v>
      </c>
      <c r="G136" s="258"/>
      <c r="H136" s="259" t="s">
        <v>19</v>
      </c>
      <c r="I136" s="261"/>
      <c r="J136" s="258"/>
      <c r="K136" s="258"/>
      <c r="L136" s="262"/>
      <c r="M136" s="263"/>
      <c r="N136" s="264"/>
      <c r="O136" s="264"/>
      <c r="P136" s="264"/>
      <c r="Q136" s="264"/>
      <c r="R136" s="264"/>
      <c r="S136" s="264"/>
      <c r="T136" s="26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6" t="s">
        <v>202</v>
      </c>
      <c r="AU136" s="266" t="s">
        <v>83</v>
      </c>
      <c r="AV136" s="15" t="s">
        <v>81</v>
      </c>
      <c r="AW136" s="15" t="s">
        <v>35</v>
      </c>
      <c r="AX136" s="15" t="s">
        <v>74</v>
      </c>
      <c r="AY136" s="266" t="s">
        <v>190</v>
      </c>
    </row>
    <row r="137" s="13" customFormat="1">
      <c r="A137" s="13"/>
      <c r="B137" s="235"/>
      <c r="C137" s="236"/>
      <c r="D137" s="228" t="s">
        <v>202</v>
      </c>
      <c r="E137" s="237" t="s">
        <v>19</v>
      </c>
      <c r="F137" s="238" t="s">
        <v>755</v>
      </c>
      <c r="G137" s="236"/>
      <c r="H137" s="239">
        <v>536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202</v>
      </c>
      <c r="AU137" s="245" t="s">
        <v>83</v>
      </c>
      <c r="AV137" s="13" t="s">
        <v>83</v>
      </c>
      <c r="AW137" s="13" t="s">
        <v>35</v>
      </c>
      <c r="AX137" s="13" t="s">
        <v>74</v>
      </c>
      <c r="AY137" s="245" t="s">
        <v>190</v>
      </c>
    </row>
    <row r="138" s="15" customFormat="1">
      <c r="A138" s="15"/>
      <c r="B138" s="257"/>
      <c r="C138" s="258"/>
      <c r="D138" s="228" t="s">
        <v>202</v>
      </c>
      <c r="E138" s="259" t="s">
        <v>19</v>
      </c>
      <c r="F138" s="260" t="s">
        <v>797</v>
      </c>
      <c r="G138" s="258"/>
      <c r="H138" s="259" t="s">
        <v>19</v>
      </c>
      <c r="I138" s="261"/>
      <c r="J138" s="258"/>
      <c r="K138" s="258"/>
      <c r="L138" s="262"/>
      <c r="M138" s="263"/>
      <c r="N138" s="264"/>
      <c r="O138" s="264"/>
      <c r="P138" s="264"/>
      <c r="Q138" s="264"/>
      <c r="R138" s="264"/>
      <c r="S138" s="264"/>
      <c r="T138" s="26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6" t="s">
        <v>202</v>
      </c>
      <c r="AU138" s="266" t="s">
        <v>83</v>
      </c>
      <c r="AV138" s="15" t="s">
        <v>81</v>
      </c>
      <c r="AW138" s="15" t="s">
        <v>35</v>
      </c>
      <c r="AX138" s="15" t="s">
        <v>74</v>
      </c>
      <c r="AY138" s="266" t="s">
        <v>190</v>
      </c>
    </row>
    <row r="139" s="13" customFormat="1">
      <c r="A139" s="13"/>
      <c r="B139" s="235"/>
      <c r="C139" s="236"/>
      <c r="D139" s="228" t="s">
        <v>202</v>
      </c>
      <c r="E139" s="237" t="s">
        <v>19</v>
      </c>
      <c r="F139" s="238" t="s">
        <v>757</v>
      </c>
      <c r="G139" s="236"/>
      <c r="H139" s="239">
        <v>582.77999999999997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202</v>
      </c>
      <c r="AU139" s="245" t="s">
        <v>83</v>
      </c>
      <c r="AV139" s="13" t="s">
        <v>83</v>
      </c>
      <c r="AW139" s="13" t="s">
        <v>35</v>
      </c>
      <c r="AX139" s="13" t="s">
        <v>74</v>
      </c>
      <c r="AY139" s="245" t="s">
        <v>190</v>
      </c>
    </row>
    <row r="140" s="14" customFormat="1">
      <c r="A140" s="14"/>
      <c r="B140" s="246"/>
      <c r="C140" s="247"/>
      <c r="D140" s="228" t="s">
        <v>202</v>
      </c>
      <c r="E140" s="248" t="s">
        <v>19</v>
      </c>
      <c r="F140" s="249" t="s">
        <v>217</v>
      </c>
      <c r="G140" s="247"/>
      <c r="H140" s="250">
        <v>1118.78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202</v>
      </c>
      <c r="AU140" s="256" t="s">
        <v>83</v>
      </c>
      <c r="AV140" s="14" t="s">
        <v>196</v>
      </c>
      <c r="AW140" s="14" t="s">
        <v>35</v>
      </c>
      <c r="AX140" s="14" t="s">
        <v>81</v>
      </c>
      <c r="AY140" s="256" t="s">
        <v>190</v>
      </c>
    </row>
    <row r="141" s="2" customFormat="1" ht="16.5" customHeight="1">
      <c r="A141" s="40"/>
      <c r="B141" s="41"/>
      <c r="C141" s="215" t="s">
        <v>266</v>
      </c>
      <c r="D141" s="215" t="s">
        <v>192</v>
      </c>
      <c r="E141" s="216" t="s">
        <v>798</v>
      </c>
      <c r="F141" s="217" t="s">
        <v>799</v>
      </c>
      <c r="G141" s="218" t="s">
        <v>279</v>
      </c>
      <c r="H141" s="219">
        <v>1165.56</v>
      </c>
      <c r="I141" s="220"/>
      <c r="J141" s="221">
        <f>ROUND(I141*H141,2)</f>
        <v>0</v>
      </c>
      <c r="K141" s="217" t="s">
        <v>195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196</v>
      </c>
      <c r="AT141" s="226" t="s">
        <v>192</v>
      </c>
      <c r="AU141" s="226" t="s">
        <v>83</v>
      </c>
      <c r="AY141" s="19" t="s">
        <v>190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196</v>
      </c>
      <c r="BM141" s="226" t="s">
        <v>1176</v>
      </c>
    </row>
    <row r="142" s="2" customFormat="1">
      <c r="A142" s="40"/>
      <c r="B142" s="41"/>
      <c r="C142" s="42"/>
      <c r="D142" s="228" t="s">
        <v>198</v>
      </c>
      <c r="E142" s="42"/>
      <c r="F142" s="229" t="s">
        <v>801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198</v>
      </c>
      <c r="AU142" s="19" t="s">
        <v>83</v>
      </c>
    </row>
    <row r="143" s="2" customFormat="1">
      <c r="A143" s="40"/>
      <c r="B143" s="41"/>
      <c r="C143" s="42"/>
      <c r="D143" s="233" t="s">
        <v>200</v>
      </c>
      <c r="E143" s="42"/>
      <c r="F143" s="234" t="s">
        <v>802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200</v>
      </c>
      <c r="AU143" s="19" t="s">
        <v>83</v>
      </c>
    </row>
    <row r="144" s="13" customFormat="1">
      <c r="A144" s="13"/>
      <c r="B144" s="235"/>
      <c r="C144" s="236"/>
      <c r="D144" s="228" t="s">
        <v>202</v>
      </c>
      <c r="E144" s="237" t="s">
        <v>19</v>
      </c>
      <c r="F144" s="238" t="s">
        <v>757</v>
      </c>
      <c r="G144" s="236"/>
      <c r="H144" s="239">
        <v>582.77999999999997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202</v>
      </c>
      <c r="AU144" s="245" t="s">
        <v>83</v>
      </c>
      <c r="AV144" s="13" t="s">
        <v>83</v>
      </c>
      <c r="AW144" s="13" t="s">
        <v>35</v>
      </c>
      <c r="AX144" s="13" t="s">
        <v>81</v>
      </c>
      <c r="AY144" s="245" t="s">
        <v>190</v>
      </c>
    </row>
    <row r="145" s="13" customFormat="1">
      <c r="A145" s="13"/>
      <c r="B145" s="235"/>
      <c r="C145" s="236"/>
      <c r="D145" s="228" t="s">
        <v>202</v>
      </c>
      <c r="E145" s="236"/>
      <c r="F145" s="238" t="s">
        <v>1357</v>
      </c>
      <c r="G145" s="236"/>
      <c r="H145" s="239">
        <v>1165.56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202</v>
      </c>
      <c r="AU145" s="245" t="s">
        <v>83</v>
      </c>
      <c r="AV145" s="13" t="s">
        <v>83</v>
      </c>
      <c r="AW145" s="13" t="s">
        <v>4</v>
      </c>
      <c r="AX145" s="13" t="s">
        <v>81</v>
      </c>
      <c r="AY145" s="245" t="s">
        <v>190</v>
      </c>
    </row>
    <row r="146" s="2" customFormat="1" ht="16.5" customHeight="1">
      <c r="A146" s="40"/>
      <c r="B146" s="41"/>
      <c r="C146" s="215" t="s">
        <v>270</v>
      </c>
      <c r="D146" s="215" t="s">
        <v>192</v>
      </c>
      <c r="E146" s="216" t="s">
        <v>804</v>
      </c>
      <c r="F146" s="217" t="s">
        <v>805</v>
      </c>
      <c r="G146" s="218" t="s">
        <v>233</v>
      </c>
      <c r="H146" s="219">
        <v>582.77999999999997</v>
      </c>
      <c r="I146" s="220"/>
      <c r="J146" s="221">
        <f>ROUND(I146*H146,2)</f>
        <v>0</v>
      </c>
      <c r="K146" s="217" t="s">
        <v>195</v>
      </c>
      <c r="L146" s="46"/>
      <c r="M146" s="222" t="s">
        <v>19</v>
      </c>
      <c r="N146" s="223" t="s">
        <v>45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196</v>
      </c>
      <c r="AT146" s="226" t="s">
        <v>192</v>
      </c>
      <c r="AU146" s="226" t="s">
        <v>83</v>
      </c>
      <c r="AY146" s="19" t="s">
        <v>190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81</v>
      </c>
      <c r="BK146" s="227">
        <f>ROUND(I146*H146,2)</f>
        <v>0</v>
      </c>
      <c r="BL146" s="19" t="s">
        <v>196</v>
      </c>
      <c r="BM146" s="226" t="s">
        <v>1178</v>
      </c>
    </row>
    <row r="147" s="2" customFormat="1">
      <c r="A147" s="40"/>
      <c r="B147" s="41"/>
      <c r="C147" s="42"/>
      <c r="D147" s="228" t="s">
        <v>198</v>
      </c>
      <c r="E147" s="42"/>
      <c r="F147" s="229" t="s">
        <v>807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198</v>
      </c>
      <c r="AU147" s="19" t="s">
        <v>83</v>
      </c>
    </row>
    <row r="148" s="2" customFormat="1">
      <c r="A148" s="40"/>
      <c r="B148" s="41"/>
      <c r="C148" s="42"/>
      <c r="D148" s="233" t="s">
        <v>200</v>
      </c>
      <c r="E148" s="42"/>
      <c r="F148" s="234" t="s">
        <v>808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200</v>
      </c>
      <c r="AU148" s="19" t="s">
        <v>83</v>
      </c>
    </row>
    <row r="149" s="13" customFormat="1">
      <c r="A149" s="13"/>
      <c r="B149" s="235"/>
      <c r="C149" s="236"/>
      <c r="D149" s="228" t="s">
        <v>202</v>
      </c>
      <c r="E149" s="237" t="s">
        <v>19</v>
      </c>
      <c r="F149" s="238" t="s">
        <v>757</v>
      </c>
      <c r="G149" s="236"/>
      <c r="H149" s="239">
        <v>582.77999999999997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202</v>
      </c>
      <c r="AU149" s="245" t="s">
        <v>83</v>
      </c>
      <c r="AV149" s="13" t="s">
        <v>83</v>
      </c>
      <c r="AW149" s="13" t="s">
        <v>35</v>
      </c>
      <c r="AX149" s="13" t="s">
        <v>81</v>
      </c>
      <c r="AY149" s="245" t="s">
        <v>190</v>
      </c>
    </row>
    <row r="150" s="2" customFormat="1" ht="16.5" customHeight="1">
      <c r="A150" s="40"/>
      <c r="B150" s="41"/>
      <c r="C150" s="215" t="s">
        <v>8</v>
      </c>
      <c r="D150" s="215" t="s">
        <v>192</v>
      </c>
      <c r="E150" s="216" t="s">
        <v>809</v>
      </c>
      <c r="F150" s="217" t="s">
        <v>810</v>
      </c>
      <c r="G150" s="218" t="s">
        <v>233</v>
      </c>
      <c r="H150" s="219">
        <v>536</v>
      </c>
      <c r="I150" s="220"/>
      <c r="J150" s="221">
        <f>ROUND(I150*H150,2)</f>
        <v>0</v>
      </c>
      <c r="K150" s="217" t="s">
        <v>195</v>
      </c>
      <c r="L150" s="46"/>
      <c r="M150" s="222" t="s">
        <v>19</v>
      </c>
      <c r="N150" s="223" t="s">
        <v>45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196</v>
      </c>
      <c r="AT150" s="226" t="s">
        <v>192</v>
      </c>
      <c r="AU150" s="226" t="s">
        <v>83</v>
      </c>
      <c r="AY150" s="19" t="s">
        <v>190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81</v>
      </c>
      <c r="BK150" s="227">
        <f>ROUND(I150*H150,2)</f>
        <v>0</v>
      </c>
      <c r="BL150" s="19" t="s">
        <v>196</v>
      </c>
      <c r="BM150" s="226" t="s">
        <v>1179</v>
      </c>
    </row>
    <row r="151" s="2" customFormat="1">
      <c r="A151" s="40"/>
      <c r="B151" s="41"/>
      <c r="C151" s="42"/>
      <c r="D151" s="228" t="s">
        <v>198</v>
      </c>
      <c r="E151" s="42"/>
      <c r="F151" s="229" t="s">
        <v>812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198</v>
      </c>
      <c r="AU151" s="19" t="s">
        <v>83</v>
      </c>
    </row>
    <row r="152" s="2" customFormat="1">
      <c r="A152" s="40"/>
      <c r="B152" s="41"/>
      <c r="C152" s="42"/>
      <c r="D152" s="233" t="s">
        <v>200</v>
      </c>
      <c r="E152" s="42"/>
      <c r="F152" s="234" t="s">
        <v>813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200</v>
      </c>
      <c r="AU152" s="19" t="s">
        <v>83</v>
      </c>
    </row>
    <row r="153" s="13" customFormat="1">
      <c r="A153" s="13"/>
      <c r="B153" s="235"/>
      <c r="C153" s="236"/>
      <c r="D153" s="228" t="s">
        <v>202</v>
      </c>
      <c r="E153" s="237" t="s">
        <v>755</v>
      </c>
      <c r="F153" s="238" t="s">
        <v>1336</v>
      </c>
      <c r="G153" s="236"/>
      <c r="H153" s="239">
        <v>536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202</v>
      </c>
      <c r="AU153" s="245" t="s">
        <v>83</v>
      </c>
      <c r="AV153" s="13" t="s">
        <v>83</v>
      </c>
      <c r="AW153" s="13" t="s">
        <v>35</v>
      </c>
      <c r="AX153" s="13" t="s">
        <v>81</v>
      </c>
      <c r="AY153" s="245" t="s">
        <v>190</v>
      </c>
    </row>
    <row r="154" s="2" customFormat="1" ht="16.5" customHeight="1">
      <c r="A154" s="40"/>
      <c r="B154" s="41"/>
      <c r="C154" s="215" t="s">
        <v>281</v>
      </c>
      <c r="D154" s="215" t="s">
        <v>192</v>
      </c>
      <c r="E154" s="216" t="s">
        <v>814</v>
      </c>
      <c r="F154" s="217" t="s">
        <v>815</v>
      </c>
      <c r="G154" s="218" t="s">
        <v>233</v>
      </c>
      <c r="H154" s="219">
        <v>376.23000000000002</v>
      </c>
      <c r="I154" s="220"/>
      <c r="J154" s="221">
        <f>ROUND(I154*H154,2)</f>
        <v>0</v>
      </c>
      <c r="K154" s="217" t="s">
        <v>195</v>
      </c>
      <c r="L154" s="46"/>
      <c r="M154" s="222" t="s">
        <v>19</v>
      </c>
      <c r="N154" s="223" t="s">
        <v>45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196</v>
      </c>
      <c r="AT154" s="226" t="s">
        <v>192</v>
      </c>
      <c r="AU154" s="226" t="s">
        <v>83</v>
      </c>
      <c r="AY154" s="19" t="s">
        <v>190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81</v>
      </c>
      <c r="BK154" s="227">
        <f>ROUND(I154*H154,2)</f>
        <v>0</v>
      </c>
      <c r="BL154" s="19" t="s">
        <v>196</v>
      </c>
      <c r="BM154" s="226" t="s">
        <v>1180</v>
      </c>
    </row>
    <row r="155" s="2" customFormat="1">
      <c r="A155" s="40"/>
      <c r="B155" s="41"/>
      <c r="C155" s="42"/>
      <c r="D155" s="228" t="s">
        <v>198</v>
      </c>
      <c r="E155" s="42"/>
      <c r="F155" s="229" t="s">
        <v>817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198</v>
      </c>
      <c r="AU155" s="19" t="s">
        <v>83</v>
      </c>
    </row>
    <row r="156" s="2" customFormat="1">
      <c r="A156" s="40"/>
      <c r="B156" s="41"/>
      <c r="C156" s="42"/>
      <c r="D156" s="233" t="s">
        <v>200</v>
      </c>
      <c r="E156" s="42"/>
      <c r="F156" s="234" t="s">
        <v>818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200</v>
      </c>
      <c r="AU156" s="19" t="s">
        <v>83</v>
      </c>
    </row>
    <row r="157" s="13" customFormat="1">
      <c r="A157" s="13"/>
      <c r="B157" s="235"/>
      <c r="C157" s="236"/>
      <c r="D157" s="228" t="s">
        <v>202</v>
      </c>
      <c r="E157" s="237" t="s">
        <v>753</v>
      </c>
      <c r="F157" s="238" t="s">
        <v>1335</v>
      </c>
      <c r="G157" s="236"/>
      <c r="H157" s="239">
        <v>234.63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202</v>
      </c>
      <c r="AU157" s="245" t="s">
        <v>83</v>
      </c>
      <c r="AV157" s="13" t="s">
        <v>83</v>
      </c>
      <c r="AW157" s="13" t="s">
        <v>35</v>
      </c>
      <c r="AX157" s="13" t="s">
        <v>74</v>
      </c>
      <c r="AY157" s="245" t="s">
        <v>190</v>
      </c>
    </row>
    <row r="158" s="13" customFormat="1">
      <c r="A158" s="13"/>
      <c r="B158" s="235"/>
      <c r="C158" s="236"/>
      <c r="D158" s="228" t="s">
        <v>202</v>
      </c>
      <c r="E158" s="237" t="s">
        <v>19</v>
      </c>
      <c r="F158" s="238" t="s">
        <v>1333</v>
      </c>
      <c r="G158" s="236"/>
      <c r="H158" s="239">
        <v>141.59999999999999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202</v>
      </c>
      <c r="AU158" s="245" t="s">
        <v>83</v>
      </c>
      <c r="AV158" s="13" t="s">
        <v>83</v>
      </c>
      <c r="AW158" s="13" t="s">
        <v>35</v>
      </c>
      <c r="AX158" s="13" t="s">
        <v>74</v>
      </c>
      <c r="AY158" s="245" t="s">
        <v>190</v>
      </c>
    </row>
    <row r="159" s="14" customFormat="1">
      <c r="A159" s="14"/>
      <c r="B159" s="246"/>
      <c r="C159" s="247"/>
      <c r="D159" s="228" t="s">
        <v>202</v>
      </c>
      <c r="E159" s="248" t="s">
        <v>19</v>
      </c>
      <c r="F159" s="249" t="s">
        <v>217</v>
      </c>
      <c r="G159" s="247"/>
      <c r="H159" s="250">
        <v>376.23000000000002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202</v>
      </c>
      <c r="AU159" s="256" t="s">
        <v>83</v>
      </c>
      <c r="AV159" s="14" t="s">
        <v>196</v>
      </c>
      <c r="AW159" s="14" t="s">
        <v>35</v>
      </c>
      <c r="AX159" s="14" t="s">
        <v>81</v>
      </c>
      <c r="AY159" s="256" t="s">
        <v>190</v>
      </c>
    </row>
    <row r="160" s="2" customFormat="1" ht="16.5" customHeight="1">
      <c r="A160" s="40"/>
      <c r="B160" s="41"/>
      <c r="C160" s="267" t="s">
        <v>287</v>
      </c>
      <c r="D160" s="267" t="s">
        <v>276</v>
      </c>
      <c r="E160" s="268" t="s">
        <v>819</v>
      </c>
      <c r="F160" s="269" t="s">
        <v>820</v>
      </c>
      <c r="G160" s="270" t="s">
        <v>279</v>
      </c>
      <c r="H160" s="271">
        <v>469.25999999999999</v>
      </c>
      <c r="I160" s="272"/>
      <c r="J160" s="273">
        <f>ROUND(I160*H160,2)</f>
        <v>0</v>
      </c>
      <c r="K160" s="269" t="s">
        <v>195</v>
      </c>
      <c r="L160" s="274"/>
      <c r="M160" s="275" t="s">
        <v>19</v>
      </c>
      <c r="N160" s="276" t="s">
        <v>45</v>
      </c>
      <c r="O160" s="86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249</v>
      </c>
      <c r="AT160" s="226" t="s">
        <v>276</v>
      </c>
      <c r="AU160" s="226" t="s">
        <v>83</v>
      </c>
      <c r="AY160" s="19" t="s">
        <v>190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81</v>
      </c>
      <c r="BK160" s="227">
        <f>ROUND(I160*H160,2)</f>
        <v>0</v>
      </c>
      <c r="BL160" s="19" t="s">
        <v>196</v>
      </c>
      <c r="BM160" s="226" t="s">
        <v>1181</v>
      </c>
    </row>
    <row r="161" s="2" customFormat="1">
      <c r="A161" s="40"/>
      <c r="B161" s="41"/>
      <c r="C161" s="42"/>
      <c r="D161" s="228" t="s">
        <v>198</v>
      </c>
      <c r="E161" s="42"/>
      <c r="F161" s="229" t="s">
        <v>820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198</v>
      </c>
      <c r="AU161" s="19" t="s">
        <v>83</v>
      </c>
    </row>
    <row r="162" s="13" customFormat="1">
      <c r="A162" s="13"/>
      <c r="B162" s="235"/>
      <c r="C162" s="236"/>
      <c r="D162" s="228" t="s">
        <v>202</v>
      </c>
      <c r="E162" s="237" t="s">
        <v>19</v>
      </c>
      <c r="F162" s="238" t="s">
        <v>753</v>
      </c>
      <c r="G162" s="236"/>
      <c r="H162" s="239">
        <v>234.63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202</v>
      </c>
      <c r="AU162" s="245" t="s">
        <v>83</v>
      </c>
      <c r="AV162" s="13" t="s">
        <v>83</v>
      </c>
      <c r="AW162" s="13" t="s">
        <v>35</v>
      </c>
      <c r="AX162" s="13" t="s">
        <v>81</v>
      </c>
      <c r="AY162" s="245" t="s">
        <v>190</v>
      </c>
    </row>
    <row r="163" s="13" customFormat="1">
      <c r="A163" s="13"/>
      <c r="B163" s="235"/>
      <c r="C163" s="236"/>
      <c r="D163" s="228" t="s">
        <v>202</v>
      </c>
      <c r="E163" s="236"/>
      <c r="F163" s="238" t="s">
        <v>1358</v>
      </c>
      <c r="G163" s="236"/>
      <c r="H163" s="239">
        <v>469.25999999999999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202</v>
      </c>
      <c r="AU163" s="245" t="s">
        <v>83</v>
      </c>
      <c r="AV163" s="13" t="s">
        <v>83</v>
      </c>
      <c r="AW163" s="13" t="s">
        <v>4</v>
      </c>
      <c r="AX163" s="13" t="s">
        <v>81</v>
      </c>
      <c r="AY163" s="245" t="s">
        <v>190</v>
      </c>
    </row>
    <row r="164" s="2" customFormat="1" ht="16.5" customHeight="1">
      <c r="A164" s="40"/>
      <c r="B164" s="41"/>
      <c r="C164" s="267" t="s">
        <v>293</v>
      </c>
      <c r="D164" s="267" t="s">
        <v>276</v>
      </c>
      <c r="E164" s="268" t="s">
        <v>1359</v>
      </c>
      <c r="F164" s="269" t="s">
        <v>1360</v>
      </c>
      <c r="G164" s="270" t="s">
        <v>279</v>
      </c>
      <c r="H164" s="271">
        <v>283.19999999999999</v>
      </c>
      <c r="I164" s="272"/>
      <c r="J164" s="273">
        <f>ROUND(I164*H164,2)</f>
        <v>0</v>
      </c>
      <c r="K164" s="269" t="s">
        <v>195</v>
      </c>
      <c r="L164" s="274"/>
      <c r="M164" s="275" t="s">
        <v>19</v>
      </c>
      <c r="N164" s="276" t="s">
        <v>45</v>
      </c>
      <c r="O164" s="86"/>
      <c r="P164" s="224">
        <f>O164*H164</f>
        <v>0</v>
      </c>
      <c r="Q164" s="224">
        <v>1</v>
      </c>
      <c r="R164" s="224">
        <f>Q164*H164</f>
        <v>283.19999999999999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249</v>
      </c>
      <c r="AT164" s="226" t="s">
        <v>276</v>
      </c>
      <c r="AU164" s="226" t="s">
        <v>83</v>
      </c>
      <c r="AY164" s="19" t="s">
        <v>190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81</v>
      </c>
      <c r="BK164" s="227">
        <f>ROUND(I164*H164,2)</f>
        <v>0</v>
      </c>
      <c r="BL164" s="19" t="s">
        <v>196</v>
      </c>
      <c r="BM164" s="226" t="s">
        <v>1361</v>
      </c>
    </row>
    <row r="165" s="2" customFormat="1">
      <c r="A165" s="40"/>
      <c r="B165" s="41"/>
      <c r="C165" s="42"/>
      <c r="D165" s="228" t="s">
        <v>198</v>
      </c>
      <c r="E165" s="42"/>
      <c r="F165" s="229" t="s">
        <v>1360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198</v>
      </c>
      <c r="AU165" s="19" t="s">
        <v>83</v>
      </c>
    </row>
    <row r="166" s="13" customFormat="1">
      <c r="A166" s="13"/>
      <c r="B166" s="235"/>
      <c r="C166" s="236"/>
      <c r="D166" s="228" t="s">
        <v>202</v>
      </c>
      <c r="E166" s="237" t="s">
        <v>19</v>
      </c>
      <c r="F166" s="238" t="s">
        <v>1333</v>
      </c>
      <c r="G166" s="236"/>
      <c r="H166" s="239">
        <v>141.59999999999999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202</v>
      </c>
      <c r="AU166" s="245" t="s">
        <v>83</v>
      </c>
      <c r="AV166" s="13" t="s">
        <v>83</v>
      </c>
      <c r="AW166" s="13" t="s">
        <v>35</v>
      </c>
      <c r="AX166" s="13" t="s">
        <v>81</v>
      </c>
      <c r="AY166" s="245" t="s">
        <v>190</v>
      </c>
    </row>
    <row r="167" s="13" customFormat="1">
      <c r="A167" s="13"/>
      <c r="B167" s="235"/>
      <c r="C167" s="236"/>
      <c r="D167" s="228" t="s">
        <v>202</v>
      </c>
      <c r="E167" s="236"/>
      <c r="F167" s="238" t="s">
        <v>1362</v>
      </c>
      <c r="G167" s="236"/>
      <c r="H167" s="239">
        <v>283.19999999999999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202</v>
      </c>
      <c r="AU167" s="245" t="s">
        <v>83</v>
      </c>
      <c r="AV167" s="13" t="s">
        <v>83</v>
      </c>
      <c r="AW167" s="13" t="s">
        <v>4</v>
      </c>
      <c r="AX167" s="13" t="s">
        <v>81</v>
      </c>
      <c r="AY167" s="245" t="s">
        <v>190</v>
      </c>
    </row>
    <row r="168" s="12" customFormat="1" ht="22.8" customHeight="1">
      <c r="A168" s="12"/>
      <c r="B168" s="199"/>
      <c r="C168" s="200"/>
      <c r="D168" s="201" t="s">
        <v>73</v>
      </c>
      <c r="E168" s="213" t="s">
        <v>83</v>
      </c>
      <c r="F168" s="213" t="s">
        <v>718</v>
      </c>
      <c r="G168" s="200"/>
      <c r="H168" s="200"/>
      <c r="I168" s="203"/>
      <c r="J168" s="214">
        <f>BK168</f>
        <v>0</v>
      </c>
      <c r="K168" s="200"/>
      <c r="L168" s="205"/>
      <c r="M168" s="206"/>
      <c r="N168" s="207"/>
      <c r="O168" s="207"/>
      <c r="P168" s="208">
        <f>SUM(P169:P180)</f>
        <v>0</v>
      </c>
      <c r="Q168" s="207"/>
      <c r="R168" s="208">
        <f>SUM(R169:R180)</f>
        <v>3.9509099999999999</v>
      </c>
      <c r="S168" s="207"/>
      <c r="T168" s="209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0" t="s">
        <v>81</v>
      </c>
      <c r="AT168" s="211" t="s">
        <v>73</v>
      </c>
      <c r="AU168" s="211" t="s">
        <v>81</v>
      </c>
      <c r="AY168" s="210" t="s">
        <v>190</v>
      </c>
      <c r="BK168" s="212">
        <f>SUM(BK169:BK180)</f>
        <v>0</v>
      </c>
    </row>
    <row r="169" s="2" customFormat="1" ht="16.5" customHeight="1">
      <c r="A169" s="40"/>
      <c r="B169" s="41"/>
      <c r="C169" s="215" t="s">
        <v>298</v>
      </c>
      <c r="D169" s="215" t="s">
        <v>192</v>
      </c>
      <c r="E169" s="216" t="s">
        <v>1363</v>
      </c>
      <c r="F169" s="217" t="s">
        <v>1364</v>
      </c>
      <c r="G169" s="218" t="s">
        <v>110</v>
      </c>
      <c r="H169" s="219">
        <v>295</v>
      </c>
      <c r="I169" s="220"/>
      <c r="J169" s="221">
        <f>ROUND(I169*H169,2)</f>
        <v>0</v>
      </c>
      <c r="K169" s="217" t="s">
        <v>195</v>
      </c>
      <c r="L169" s="46"/>
      <c r="M169" s="222" t="s">
        <v>19</v>
      </c>
      <c r="N169" s="223" t="s">
        <v>45</v>
      </c>
      <c r="O169" s="86"/>
      <c r="P169" s="224">
        <f>O169*H169</f>
        <v>0</v>
      </c>
      <c r="Q169" s="224">
        <v>0.00133</v>
      </c>
      <c r="R169" s="224">
        <f>Q169*H169</f>
        <v>0.39235000000000003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196</v>
      </c>
      <c r="AT169" s="226" t="s">
        <v>192</v>
      </c>
      <c r="AU169" s="226" t="s">
        <v>83</v>
      </c>
      <c r="AY169" s="19" t="s">
        <v>190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81</v>
      </c>
      <c r="BK169" s="227">
        <f>ROUND(I169*H169,2)</f>
        <v>0</v>
      </c>
      <c r="BL169" s="19" t="s">
        <v>196</v>
      </c>
      <c r="BM169" s="226" t="s">
        <v>1365</v>
      </c>
    </row>
    <row r="170" s="2" customFormat="1">
      <c r="A170" s="40"/>
      <c r="B170" s="41"/>
      <c r="C170" s="42"/>
      <c r="D170" s="228" t="s">
        <v>198</v>
      </c>
      <c r="E170" s="42"/>
      <c r="F170" s="229" t="s">
        <v>1366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198</v>
      </c>
      <c r="AU170" s="19" t="s">
        <v>83</v>
      </c>
    </row>
    <row r="171" s="2" customFormat="1">
      <c r="A171" s="40"/>
      <c r="B171" s="41"/>
      <c r="C171" s="42"/>
      <c r="D171" s="233" t="s">
        <v>200</v>
      </c>
      <c r="E171" s="42"/>
      <c r="F171" s="234" t="s">
        <v>1367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200</v>
      </c>
      <c r="AU171" s="19" t="s">
        <v>83</v>
      </c>
    </row>
    <row r="172" s="2" customFormat="1" ht="24.15" customHeight="1">
      <c r="A172" s="40"/>
      <c r="B172" s="41"/>
      <c r="C172" s="215" t="s">
        <v>306</v>
      </c>
      <c r="D172" s="215" t="s">
        <v>192</v>
      </c>
      <c r="E172" s="216" t="s">
        <v>1368</v>
      </c>
      <c r="F172" s="217" t="s">
        <v>1369</v>
      </c>
      <c r="G172" s="218" t="s">
        <v>296</v>
      </c>
      <c r="H172" s="219">
        <v>16</v>
      </c>
      <c r="I172" s="220"/>
      <c r="J172" s="221">
        <f>ROUND(I172*H172,2)</f>
        <v>0</v>
      </c>
      <c r="K172" s="217" t="s">
        <v>195</v>
      </c>
      <c r="L172" s="46"/>
      <c r="M172" s="222" t="s">
        <v>19</v>
      </c>
      <c r="N172" s="223" t="s">
        <v>45</v>
      </c>
      <c r="O172" s="86"/>
      <c r="P172" s="224">
        <f>O172*H172</f>
        <v>0</v>
      </c>
      <c r="Q172" s="224">
        <v>0.0050600000000000003</v>
      </c>
      <c r="R172" s="224">
        <f>Q172*H172</f>
        <v>0.080960000000000004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196</v>
      </c>
      <c r="AT172" s="226" t="s">
        <v>192</v>
      </c>
      <c r="AU172" s="226" t="s">
        <v>83</v>
      </c>
      <c r="AY172" s="19" t="s">
        <v>190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81</v>
      </c>
      <c r="BK172" s="227">
        <f>ROUND(I172*H172,2)</f>
        <v>0</v>
      </c>
      <c r="BL172" s="19" t="s">
        <v>196</v>
      </c>
      <c r="BM172" s="226" t="s">
        <v>1370</v>
      </c>
    </row>
    <row r="173" s="2" customFormat="1">
      <c r="A173" s="40"/>
      <c r="B173" s="41"/>
      <c r="C173" s="42"/>
      <c r="D173" s="228" t="s">
        <v>198</v>
      </c>
      <c r="E173" s="42"/>
      <c r="F173" s="229" t="s">
        <v>1371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198</v>
      </c>
      <c r="AU173" s="19" t="s">
        <v>83</v>
      </c>
    </row>
    <row r="174" s="2" customFormat="1">
      <c r="A174" s="40"/>
      <c r="B174" s="41"/>
      <c r="C174" s="42"/>
      <c r="D174" s="233" t="s">
        <v>200</v>
      </c>
      <c r="E174" s="42"/>
      <c r="F174" s="234" t="s">
        <v>1372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200</v>
      </c>
      <c r="AU174" s="19" t="s">
        <v>83</v>
      </c>
    </row>
    <row r="175" s="2" customFormat="1" ht="24.15" customHeight="1">
      <c r="A175" s="40"/>
      <c r="B175" s="41"/>
      <c r="C175" s="215" t="s">
        <v>313</v>
      </c>
      <c r="D175" s="215" t="s">
        <v>192</v>
      </c>
      <c r="E175" s="216" t="s">
        <v>1373</v>
      </c>
      <c r="F175" s="217" t="s">
        <v>1374</v>
      </c>
      <c r="G175" s="218" t="s">
        <v>296</v>
      </c>
      <c r="H175" s="219">
        <v>16</v>
      </c>
      <c r="I175" s="220"/>
      <c r="J175" s="221">
        <f>ROUND(I175*H175,2)</f>
        <v>0</v>
      </c>
      <c r="K175" s="217" t="s">
        <v>195</v>
      </c>
      <c r="L175" s="46"/>
      <c r="M175" s="222" t="s">
        <v>19</v>
      </c>
      <c r="N175" s="223" t="s">
        <v>45</v>
      </c>
      <c r="O175" s="86"/>
      <c r="P175" s="224">
        <f>O175*H175</f>
        <v>0</v>
      </c>
      <c r="Q175" s="224">
        <v>1.0000000000000001E-05</v>
      </c>
      <c r="R175" s="224">
        <f>Q175*H175</f>
        <v>0.00016000000000000001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196</v>
      </c>
      <c r="AT175" s="226" t="s">
        <v>192</v>
      </c>
      <c r="AU175" s="226" t="s">
        <v>83</v>
      </c>
      <c r="AY175" s="19" t="s">
        <v>190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81</v>
      </c>
      <c r="BK175" s="227">
        <f>ROUND(I175*H175,2)</f>
        <v>0</v>
      </c>
      <c r="BL175" s="19" t="s">
        <v>196</v>
      </c>
      <c r="BM175" s="226" t="s">
        <v>1375</v>
      </c>
    </row>
    <row r="176" s="2" customFormat="1">
      <c r="A176" s="40"/>
      <c r="B176" s="41"/>
      <c r="C176" s="42"/>
      <c r="D176" s="228" t="s">
        <v>198</v>
      </c>
      <c r="E176" s="42"/>
      <c r="F176" s="229" t="s">
        <v>1376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198</v>
      </c>
      <c r="AU176" s="19" t="s">
        <v>83</v>
      </c>
    </row>
    <row r="177" s="2" customFormat="1">
      <c r="A177" s="40"/>
      <c r="B177" s="41"/>
      <c r="C177" s="42"/>
      <c r="D177" s="233" t="s">
        <v>200</v>
      </c>
      <c r="E177" s="42"/>
      <c r="F177" s="234" t="s">
        <v>1377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200</v>
      </c>
      <c r="AU177" s="19" t="s">
        <v>83</v>
      </c>
    </row>
    <row r="178" s="2" customFormat="1" ht="24.15" customHeight="1">
      <c r="A178" s="40"/>
      <c r="B178" s="41"/>
      <c r="C178" s="215" t="s">
        <v>321</v>
      </c>
      <c r="D178" s="215" t="s">
        <v>192</v>
      </c>
      <c r="E178" s="216" t="s">
        <v>1378</v>
      </c>
      <c r="F178" s="217" t="s">
        <v>1379</v>
      </c>
      <c r="G178" s="218" t="s">
        <v>296</v>
      </c>
      <c r="H178" s="219">
        <v>16</v>
      </c>
      <c r="I178" s="220"/>
      <c r="J178" s="221">
        <f>ROUND(I178*H178,2)</f>
        <v>0</v>
      </c>
      <c r="K178" s="217" t="s">
        <v>195</v>
      </c>
      <c r="L178" s="46"/>
      <c r="M178" s="222" t="s">
        <v>19</v>
      </c>
      <c r="N178" s="223" t="s">
        <v>45</v>
      </c>
      <c r="O178" s="86"/>
      <c r="P178" s="224">
        <f>O178*H178</f>
        <v>0</v>
      </c>
      <c r="Q178" s="224">
        <v>0.21734000000000001</v>
      </c>
      <c r="R178" s="224">
        <f>Q178*H178</f>
        <v>3.4774400000000001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196</v>
      </c>
      <c r="AT178" s="226" t="s">
        <v>192</v>
      </c>
      <c r="AU178" s="226" t="s">
        <v>83</v>
      </c>
      <c r="AY178" s="19" t="s">
        <v>190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81</v>
      </c>
      <c r="BK178" s="227">
        <f>ROUND(I178*H178,2)</f>
        <v>0</v>
      </c>
      <c r="BL178" s="19" t="s">
        <v>196</v>
      </c>
      <c r="BM178" s="226" t="s">
        <v>1380</v>
      </c>
    </row>
    <row r="179" s="2" customFormat="1">
      <c r="A179" s="40"/>
      <c r="B179" s="41"/>
      <c r="C179" s="42"/>
      <c r="D179" s="228" t="s">
        <v>198</v>
      </c>
      <c r="E179" s="42"/>
      <c r="F179" s="229" t="s">
        <v>1381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198</v>
      </c>
      <c r="AU179" s="19" t="s">
        <v>83</v>
      </c>
    </row>
    <row r="180" s="2" customFormat="1">
      <c r="A180" s="40"/>
      <c r="B180" s="41"/>
      <c r="C180" s="42"/>
      <c r="D180" s="233" t="s">
        <v>200</v>
      </c>
      <c r="E180" s="42"/>
      <c r="F180" s="234" t="s">
        <v>1382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200</v>
      </c>
      <c r="AU180" s="19" t="s">
        <v>83</v>
      </c>
    </row>
    <row r="181" s="12" customFormat="1" ht="22.8" customHeight="1">
      <c r="A181" s="12"/>
      <c r="B181" s="199"/>
      <c r="C181" s="200"/>
      <c r="D181" s="201" t="s">
        <v>73</v>
      </c>
      <c r="E181" s="213" t="s">
        <v>112</v>
      </c>
      <c r="F181" s="213" t="s">
        <v>1183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SUM(P182:P187)</f>
        <v>0</v>
      </c>
      <c r="Q181" s="207"/>
      <c r="R181" s="208">
        <f>SUM(R182:R187)</f>
        <v>0</v>
      </c>
      <c r="S181" s="207"/>
      <c r="T181" s="209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81</v>
      </c>
      <c r="AT181" s="211" t="s">
        <v>73</v>
      </c>
      <c r="AU181" s="211" t="s">
        <v>81</v>
      </c>
      <c r="AY181" s="210" t="s">
        <v>190</v>
      </c>
      <c r="BK181" s="212">
        <f>SUM(BK182:BK187)</f>
        <v>0</v>
      </c>
    </row>
    <row r="182" s="2" customFormat="1" ht="16.5" customHeight="1">
      <c r="A182" s="40"/>
      <c r="B182" s="41"/>
      <c r="C182" s="215" t="s">
        <v>326</v>
      </c>
      <c r="D182" s="215" t="s">
        <v>192</v>
      </c>
      <c r="E182" s="216" t="s">
        <v>1184</v>
      </c>
      <c r="F182" s="217" t="s">
        <v>1185</v>
      </c>
      <c r="G182" s="218" t="s">
        <v>110</v>
      </c>
      <c r="H182" s="219">
        <v>446</v>
      </c>
      <c r="I182" s="220"/>
      <c r="J182" s="221">
        <f>ROUND(I182*H182,2)</f>
        <v>0</v>
      </c>
      <c r="K182" s="217" t="s">
        <v>195</v>
      </c>
      <c r="L182" s="46"/>
      <c r="M182" s="222" t="s">
        <v>19</v>
      </c>
      <c r="N182" s="223" t="s">
        <v>45</v>
      </c>
      <c r="O182" s="86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196</v>
      </c>
      <c r="AT182" s="226" t="s">
        <v>192</v>
      </c>
      <c r="AU182" s="226" t="s">
        <v>83</v>
      </c>
      <c r="AY182" s="19" t="s">
        <v>190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81</v>
      </c>
      <c r="BK182" s="227">
        <f>ROUND(I182*H182,2)</f>
        <v>0</v>
      </c>
      <c r="BL182" s="19" t="s">
        <v>196</v>
      </c>
      <c r="BM182" s="226" t="s">
        <v>1383</v>
      </c>
    </row>
    <row r="183" s="2" customFormat="1">
      <c r="A183" s="40"/>
      <c r="B183" s="41"/>
      <c r="C183" s="42"/>
      <c r="D183" s="228" t="s">
        <v>198</v>
      </c>
      <c r="E183" s="42"/>
      <c r="F183" s="229" t="s">
        <v>1187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198</v>
      </c>
      <c r="AU183" s="19" t="s">
        <v>83</v>
      </c>
    </row>
    <row r="184" s="2" customFormat="1">
      <c r="A184" s="40"/>
      <c r="B184" s="41"/>
      <c r="C184" s="42"/>
      <c r="D184" s="233" t="s">
        <v>200</v>
      </c>
      <c r="E184" s="42"/>
      <c r="F184" s="234" t="s">
        <v>1188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200</v>
      </c>
      <c r="AU184" s="19" t="s">
        <v>83</v>
      </c>
    </row>
    <row r="185" s="2" customFormat="1" ht="16.5" customHeight="1">
      <c r="A185" s="40"/>
      <c r="B185" s="41"/>
      <c r="C185" s="215" t="s">
        <v>7</v>
      </c>
      <c r="D185" s="215" t="s">
        <v>192</v>
      </c>
      <c r="E185" s="216" t="s">
        <v>1189</v>
      </c>
      <c r="F185" s="217" t="s">
        <v>1190</v>
      </c>
      <c r="G185" s="218" t="s">
        <v>110</v>
      </c>
      <c r="H185" s="219">
        <v>446</v>
      </c>
      <c r="I185" s="220"/>
      <c r="J185" s="221">
        <f>ROUND(I185*H185,2)</f>
        <v>0</v>
      </c>
      <c r="K185" s="217" t="s">
        <v>195</v>
      </c>
      <c r="L185" s="46"/>
      <c r="M185" s="222" t="s">
        <v>19</v>
      </c>
      <c r="N185" s="223" t="s">
        <v>45</v>
      </c>
      <c r="O185" s="86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196</v>
      </c>
      <c r="AT185" s="226" t="s">
        <v>192</v>
      </c>
      <c r="AU185" s="226" t="s">
        <v>83</v>
      </c>
      <c r="AY185" s="19" t="s">
        <v>190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81</v>
      </c>
      <c r="BK185" s="227">
        <f>ROUND(I185*H185,2)</f>
        <v>0</v>
      </c>
      <c r="BL185" s="19" t="s">
        <v>196</v>
      </c>
      <c r="BM185" s="226" t="s">
        <v>1384</v>
      </c>
    </row>
    <row r="186" s="2" customFormat="1">
      <c r="A186" s="40"/>
      <c r="B186" s="41"/>
      <c r="C186" s="42"/>
      <c r="D186" s="228" t="s">
        <v>198</v>
      </c>
      <c r="E186" s="42"/>
      <c r="F186" s="229" t="s">
        <v>1192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198</v>
      </c>
      <c r="AU186" s="19" t="s">
        <v>83</v>
      </c>
    </row>
    <row r="187" s="2" customFormat="1">
      <c r="A187" s="40"/>
      <c r="B187" s="41"/>
      <c r="C187" s="42"/>
      <c r="D187" s="233" t="s">
        <v>200</v>
      </c>
      <c r="E187" s="42"/>
      <c r="F187" s="234" t="s">
        <v>1193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200</v>
      </c>
      <c r="AU187" s="19" t="s">
        <v>83</v>
      </c>
    </row>
    <row r="188" s="12" customFormat="1" ht="22.8" customHeight="1">
      <c r="A188" s="12"/>
      <c r="B188" s="199"/>
      <c r="C188" s="200"/>
      <c r="D188" s="201" t="s">
        <v>73</v>
      </c>
      <c r="E188" s="213" t="s">
        <v>196</v>
      </c>
      <c r="F188" s="213" t="s">
        <v>823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SUM(P189:P196)</f>
        <v>0</v>
      </c>
      <c r="Q188" s="207"/>
      <c r="R188" s="208">
        <f>SUM(R189:R196)</f>
        <v>0</v>
      </c>
      <c r="S188" s="207"/>
      <c r="T188" s="209">
        <f>SUM(T189:T196)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73</v>
      </c>
      <c r="AU188" s="211" t="s">
        <v>81</v>
      </c>
      <c r="AY188" s="210" t="s">
        <v>190</v>
      </c>
      <c r="BK188" s="212">
        <f>SUM(BK189:BK196)</f>
        <v>0</v>
      </c>
    </row>
    <row r="189" s="2" customFormat="1" ht="16.5" customHeight="1">
      <c r="A189" s="40"/>
      <c r="B189" s="41"/>
      <c r="C189" s="215" t="s">
        <v>338</v>
      </c>
      <c r="D189" s="215" t="s">
        <v>192</v>
      </c>
      <c r="E189" s="216" t="s">
        <v>824</v>
      </c>
      <c r="F189" s="217" t="s">
        <v>825</v>
      </c>
      <c r="G189" s="218" t="s">
        <v>233</v>
      </c>
      <c r="H189" s="219">
        <v>112.41</v>
      </c>
      <c r="I189" s="220"/>
      <c r="J189" s="221">
        <f>ROUND(I189*H189,2)</f>
        <v>0</v>
      </c>
      <c r="K189" s="217" t="s">
        <v>195</v>
      </c>
      <c r="L189" s="46"/>
      <c r="M189" s="222" t="s">
        <v>19</v>
      </c>
      <c r="N189" s="223" t="s">
        <v>45</v>
      </c>
      <c r="O189" s="86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196</v>
      </c>
      <c r="AT189" s="226" t="s">
        <v>192</v>
      </c>
      <c r="AU189" s="226" t="s">
        <v>83</v>
      </c>
      <c r="AY189" s="19" t="s">
        <v>190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81</v>
      </c>
      <c r="BK189" s="227">
        <f>ROUND(I189*H189,2)</f>
        <v>0</v>
      </c>
      <c r="BL189" s="19" t="s">
        <v>196</v>
      </c>
      <c r="BM189" s="226" t="s">
        <v>1194</v>
      </c>
    </row>
    <row r="190" s="2" customFormat="1">
      <c r="A190" s="40"/>
      <c r="B190" s="41"/>
      <c r="C190" s="42"/>
      <c r="D190" s="228" t="s">
        <v>198</v>
      </c>
      <c r="E190" s="42"/>
      <c r="F190" s="229" t="s">
        <v>827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198</v>
      </c>
      <c r="AU190" s="19" t="s">
        <v>83</v>
      </c>
    </row>
    <row r="191" s="2" customFormat="1">
      <c r="A191" s="40"/>
      <c r="B191" s="41"/>
      <c r="C191" s="42"/>
      <c r="D191" s="233" t="s">
        <v>200</v>
      </c>
      <c r="E191" s="42"/>
      <c r="F191" s="234" t="s">
        <v>828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200</v>
      </c>
      <c r="AU191" s="19" t="s">
        <v>83</v>
      </c>
    </row>
    <row r="192" s="13" customFormat="1">
      <c r="A192" s="13"/>
      <c r="B192" s="235"/>
      <c r="C192" s="236"/>
      <c r="D192" s="228" t="s">
        <v>202</v>
      </c>
      <c r="E192" s="237" t="s">
        <v>829</v>
      </c>
      <c r="F192" s="238" t="s">
        <v>1385</v>
      </c>
      <c r="G192" s="236"/>
      <c r="H192" s="239">
        <v>112.41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202</v>
      </c>
      <c r="AU192" s="245" t="s">
        <v>83</v>
      </c>
      <c r="AV192" s="13" t="s">
        <v>83</v>
      </c>
      <c r="AW192" s="13" t="s">
        <v>35</v>
      </c>
      <c r="AX192" s="13" t="s">
        <v>81</v>
      </c>
      <c r="AY192" s="245" t="s">
        <v>190</v>
      </c>
    </row>
    <row r="193" s="2" customFormat="1" ht="21.75" customHeight="1">
      <c r="A193" s="40"/>
      <c r="B193" s="41"/>
      <c r="C193" s="215" t="s">
        <v>345</v>
      </c>
      <c r="D193" s="215" t="s">
        <v>192</v>
      </c>
      <c r="E193" s="216" t="s">
        <v>1196</v>
      </c>
      <c r="F193" s="217" t="s">
        <v>1197</v>
      </c>
      <c r="G193" s="218" t="s">
        <v>233</v>
      </c>
      <c r="H193" s="219">
        <v>2.016</v>
      </c>
      <c r="I193" s="220"/>
      <c r="J193" s="221">
        <f>ROUND(I193*H193,2)</f>
        <v>0</v>
      </c>
      <c r="K193" s="217" t="s">
        <v>195</v>
      </c>
      <c r="L193" s="46"/>
      <c r="M193" s="222" t="s">
        <v>19</v>
      </c>
      <c r="N193" s="223" t="s">
        <v>45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196</v>
      </c>
      <c r="AT193" s="226" t="s">
        <v>192</v>
      </c>
      <c r="AU193" s="226" t="s">
        <v>83</v>
      </c>
      <c r="AY193" s="19" t="s">
        <v>190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196</v>
      </c>
      <c r="BM193" s="226" t="s">
        <v>1198</v>
      </c>
    </row>
    <row r="194" s="2" customFormat="1">
      <c r="A194" s="40"/>
      <c r="B194" s="41"/>
      <c r="C194" s="42"/>
      <c r="D194" s="228" t="s">
        <v>198</v>
      </c>
      <c r="E194" s="42"/>
      <c r="F194" s="229" t="s">
        <v>1199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198</v>
      </c>
      <c r="AU194" s="19" t="s">
        <v>83</v>
      </c>
    </row>
    <row r="195" s="2" customFormat="1">
      <c r="A195" s="40"/>
      <c r="B195" s="41"/>
      <c r="C195" s="42"/>
      <c r="D195" s="233" t="s">
        <v>200</v>
      </c>
      <c r="E195" s="42"/>
      <c r="F195" s="234" t="s">
        <v>1200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200</v>
      </c>
      <c r="AU195" s="19" t="s">
        <v>83</v>
      </c>
    </row>
    <row r="196" s="13" customFormat="1">
      <c r="A196" s="13"/>
      <c r="B196" s="235"/>
      <c r="C196" s="236"/>
      <c r="D196" s="228" t="s">
        <v>202</v>
      </c>
      <c r="E196" s="237" t="s">
        <v>19</v>
      </c>
      <c r="F196" s="238" t="s">
        <v>1201</v>
      </c>
      <c r="G196" s="236"/>
      <c r="H196" s="239">
        <v>2.016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202</v>
      </c>
      <c r="AU196" s="245" t="s">
        <v>83</v>
      </c>
      <c r="AV196" s="13" t="s">
        <v>83</v>
      </c>
      <c r="AW196" s="13" t="s">
        <v>35</v>
      </c>
      <c r="AX196" s="13" t="s">
        <v>81</v>
      </c>
      <c r="AY196" s="245" t="s">
        <v>190</v>
      </c>
    </row>
    <row r="197" s="12" customFormat="1" ht="22.8" customHeight="1">
      <c r="A197" s="12"/>
      <c r="B197" s="199"/>
      <c r="C197" s="200"/>
      <c r="D197" s="201" t="s">
        <v>73</v>
      </c>
      <c r="E197" s="213" t="s">
        <v>249</v>
      </c>
      <c r="F197" s="213" t="s">
        <v>830</v>
      </c>
      <c r="G197" s="200"/>
      <c r="H197" s="200"/>
      <c r="I197" s="203"/>
      <c r="J197" s="214">
        <f>BK197</f>
        <v>0</v>
      </c>
      <c r="K197" s="200"/>
      <c r="L197" s="205"/>
      <c r="M197" s="206"/>
      <c r="N197" s="207"/>
      <c r="O197" s="207"/>
      <c r="P197" s="208">
        <f>SUM(P198:P269)</f>
        <v>0</v>
      </c>
      <c r="Q197" s="207"/>
      <c r="R197" s="208">
        <f>SUM(R198:R269)</f>
        <v>25.346599999999999</v>
      </c>
      <c r="S197" s="207"/>
      <c r="T197" s="209">
        <f>SUM(T198:T269)</f>
        <v>7.5600000000000005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81</v>
      </c>
      <c r="AT197" s="211" t="s">
        <v>73</v>
      </c>
      <c r="AU197" s="211" t="s">
        <v>81</v>
      </c>
      <c r="AY197" s="210" t="s">
        <v>190</v>
      </c>
      <c r="BK197" s="212">
        <f>SUM(BK198:BK269)</f>
        <v>0</v>
      </c>
    </row>
    <row r="198" s="2" customFormat="1" ht="16.5" customHeight="1">
      <c r="A198" s="40"/>
      <c r="B198" s="41"/>
      <c r="C198" s="215" t="s">
        <v>351</v>
      </c>
      <c r="D198" s="215" t="s">
        <v>192</v>
      </c>
      <c r="E198" s="216" t="s">
        <v>1386</v>
      </c>
      <c r="F198" s="217" t="s">
        <v>1387</v>
      </c>
      <c r="G198" s="218" t="s">
        <v>301</v>
      </c>
      <c r="H198" s="219">
        <v>12</v>
      </c>
      <c r="I198" s="220"/>
      <c r="J198" s="221">
        <f>ROUND(I198*H198,2)</f>
        <v>0</v>
      </c>
      <c r="K198" s="217" t="s">
        <v>195</v>
      </c>
      <c r="L198" s="46"/>
      <c r="M198" s="222" t="s">
        <v>19</v>
      </c>
      <c r="N198" s="223" t="s">
        <v>45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0.63</v>
      </c>
      <c r="T198" s="225">
        <f>S198*H198</f>
        <v>7.5600000000000005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196</v>
      </c>
      <c r="AT198" s="226" t="s">
        <v>192</v>
      </c>
      <c r="AU198" s="226" t="s">
        <v>83</v>
      </c>
      <c r="AY198" s="19" t="s">
        <v>190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81</v>
      </c>
      <c r="BK198" s="227">
        <f>ROUND(I198*H198,2)</f>
        <v>0</v>
      </c>
      <c r="BL198" s="19" t="s">
        <v>196</v>
      </c>
      <c r="BM198" s="226" t="s">
        <v>1388</v>
      </c>
    </row>
    <row r="199" s="2" customFormat="1">
      <c r="A199" s="40"/>
      <c r="B199" s="41"/>
      <c r="C199" s="42"/>
      <c r="D199" s="228" t="s">
        <v>198</v>
      </c>
      <c r="E199" s="42"/>
      <c r="F199" s="229" t="s">
        <v>1387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198</v>
      </c>
      <c r="AU199" s="19" t="s">
        <v>83</v>
      </c>
    </row>
    <row r="200" s="2" customFormat="1">
      <c r="A200" s="40"/>
      <c r="B200" s="41"/>
      <c r="C200" s="42"/>
      <c r="D200" s="233" t="s">
        <v>200</v>
      </c>
      <c r="E200" s="42"/>
      <c r="F200" s="234" t="s">
        <v>1389</v>
      </c>
      <c r="G200" s="42"/>
      <c r="H200" s="42"/>
      <c r="I200" s="230"/>
      <c r="J200" s="42"/>
      <c r="K200" s="42"/>
      <c r="L200" s="46"/>
      <c r="M200" s="231"/>
      <c r="N200" s="23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200</v>
      </c>
      <c r="AU200" s="19" t="s">
        <v>83</v>
      </c>
    </row>
    <row r="201" s="2" customFormat="1" ht="16.5" customHeight="1">
      <c r="A201" s="40"/>
      <c r="B201" s="41"/>
      <c r="C201" s="215" t="s">
        <v>357</v>
      </c>
      <c r="D201" s="215" t="s">
        <v>192</v>
      </c>
      <c r="E201" s="216" t="s">
        <v>1212</v>
      </c>
      <c r="F201" s="217" t="s">
        <v>1213</v>
      </c>
      <c r="G201" s="218" t="s">
        <v>110</v>
      </c>
      <c r="H201" s="219">
        <v>192</v>
      </c>
      <c r="I201" s="220"/>
      <c r="J201" s="221">
        <f>ROUND(I201*H201,2)</f>
        <v>0</v>
      </c>
      <c r="K201" s="217" t="s">
        <v>195</v>
      </c>
      <c r="L201" s="46"/>
      <c r="M201" s="222" t="s">
        <v>19</v>
      </c>
      <c r="N201" s="223" t="s">
        <v>45</v>
      </c>
      <c r="O201" s="86"/>
      <c r="P201" s="224">
        <f>O201*H201</f>
        <v>0</v>
      </c>
      <c r="Q201" s="224">
        <v>1.0000000000000001E-05</v>
      </c>
      <c r="R201" s="224">
        <f>Q201*H201</f>
        <v>0.0019200000000000003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196</v>
      </c>
      <c r="AT201" s="226" t="s">
        <v>192</v>
      </c>
      <c r="AU201" s="226" t="s">
        <v>83</v>
      </c>
      <c r="AY201" s="19" t="s">
        <v>190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81</v>
      </c>
      <c r="BK201" s="227">
        <f>ROUND(I201*H201,2)</f>
        <v>0</v>
      </c>
      <c r="BL201" s="19" t="s">
        <v>196</v>
      </c>
      <c r="BM201" s="226" t="s">
        <v>1214</v>
      </c>
    </row>
    <row r="202" s="2" customFormat="1">
      <c r="A202" s="40"/>
      <c r="B202" s="41"/>
      <c r="C202" s="42"/>
      <c r="D202" s="228" t="s">
        <v>198</v>
      </c>
      <c r="E202" s="42"/>
      <c r="F202" s="229" t="s">
        <v>1215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198</v>
      </c>
      <c r="AU202" s="19" t="s">
        <v>83</v>
      </c>
    </row>
    <row r="203" s="2" customFormat="1">
      <c r="A203" s="40"/>
      <c r="B203" s="41"/>
      <c r="C203" s="42"/>
      <c r="D203" s="233" t="s">
        <v>200</v>
      </c>
      <c r="E203" s="42"/>
      <c r="F203" s="234" t="s">
        <v>1216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200</v>
      </c>
      <c r="AU203" s="19" t="s">
        <v>83</v>
      </c>
    </row>
    <row r="204" s="2" customFormat="1" ht="16.5" customHeight="1">
      <c r="A204" s="40"/>
      <c r="B204" s="41"/>
      <c r="C204" s="267" t="s">
        <v>363</v>
      </c>
      <c r="D204" s="267" t="s">
        <v>276</v>
      </c>
      <c r="E204" s="268" t="s">
        <v>1217</v>
      </c>
      <c r="F204" s="269" t="s">
        <v>1218</v>
      </c>
      <c r="G204" s="270" t="s">
        <v>110</v>
      </c>
      <c r="H204" s="271">
        <v>192</v>
      </c>
      <c r="I204" s="272"/>
      <c r="J204" s="273">
        <f>ROUND(I204*H204,2)</f>
        <v>0</v>
      </c>
      <c r="K204" s="269" t="s">
        <v>195</v>
      </c>
      <c r="L204" s="274"/>
      <c r="M204" s="275" t="s">
        <v>19</v>
      </c>
      <c r="N204" s="276" t="s">
        <v>45</v>
      </c>
      <c r="O204" s="86"/>
      <c r="P204" s="224">
        <f>O204*H204</f>
        <v>0</v>
      </c>
      <c r="Q204" s="224">
        <v>0.0035999999999999999</v>
      </c>
      <c r="R204" s="224">
        <f>Q204*H204</f>
        <v>0.69120000000000004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249</v>
      </c>
      <c r="AT204" s="226" t="s">
        <v>276</v>
      </c>
      <c r="AU204" s="226" t="s">
        <v>83</v>
      </c>
      <c r="AY204" s="19" t="s">
        <v>190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81</v>
      </c>
      <c r="BK204" s="227">
        <f>ROUND(I204*H204,2)</f>
        <v>0</v>
      </c>
      <c r="BL204" s="19" t="s">
        <v>196</v>
      </c>
      <c r="BM204" s="226" t="s">
        <v>1219</v>
      </c>
    </row>
    <row r="205" s="2" customFormat="1">
      <c r="A205" s="40"/>
      <c r="B205" s="41"/>
      <c r="C205" s="42"/>
      <c r="D205" s="228" t="s">
        <v>198</v>
      </c>
      <c r="E205" s="42"/>
      <c r="F205" s="229" t="s">
        <v>1218</v>
      </c>
      <c r="G205" s="42"/>
      <c r="H205" s="42"/>
      <c r="I205" s="230"/>
      <c r="J205" s="42"/>
      <c r="K205" s="42"/>
      <c r="L205" s="46"/>
      <c r="M205" s="231"/>
      <c r="N205" s="23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198</v>
      </c>
      <c r="AU205" s="19" t="s">
        <v>83</v>
      </c>
    </row>
    <row r="206" s="2" customFormat="1" ht="16.5" customHeight="1">
      <c r="A206" s="40"/>
      <c r="B206" s="41"/>
      <c r="C206" s="215" t="s">
        <v>369</v>
      </c>
      <c r="D206" s="215" t="s">
        <v>192</v>
      </c>
      <c r="E206" s="216" t="s">
        <v>1220</v>
      </c>
      <c r="F206" s="217" t="s">
        <v>1221</v>
      </c>
      <c r="G206" s="218" t="s">
        <v>110</v>
      </c>
      <c r="H206" s="219">
        <v>254</v>
      </c>
      <c r="I206" s="220"/>
      <c r="J206" s="221">
        <f>ROUND(I206*H206,2)</f>
        <v>0</v>
      </c>
      <c r="K206" s="217" t="s">
        <v>195</v>
      </c>
      <c r="L206" s="46"/>
      <c r="M206" s="222" t="s">
        <v>19</v>
      </c>
      <c r="N206" s="223" t="s">
        <v>45</v>
      </c>
      <c r="O206" s="86"/>
      <c r="P206" s="224">
        <f>O206*H206</f>
        <v>0</v>
      </c>
      <c r="Q206" s="224">
        <v>2.0000000000000002E-05</v>
      </c>
      <c r="R206" s="224">
        <f>Q206*H206</f>
        <v>0.0050800000000000003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196</v>
      </c>
      <c r="AT206" s="226" t="s">
        <v>192</v>
      </c>
      <c r="AU206" s="226" t="s">
        <v>83</v>
      </c>
      <c r="AY206" s="19" t="s">
        <v>190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81</v>
      </c>
      <c r="BK206" s="227">
        <f>ROUND(I206*H206,2)</f>
        <v>0</v>
      </c>
      <c r="BL206" s="19" t="s">
        <v>196</v>
      </c>
      <c r="BM206" s="226" t="s">
        <v>1222</v>
      </c>
    </row>
    <row r="207" s="2" customFormat="1">
      <c r="A207" s="40"/>
      <c r="B207" s="41"/>
      <c r="C207" s="42"/>
      <c r="D207" s="228" t="s">
        <v>198</v>
      </c>
      <c r="E207" s="42"/>
      <c r="F207" s="229" t="s">
        <v>1223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198</v>
      </c>
      <c r="AU207" s="19" t="s">
        <v>83</v>
      </c>
    </row>
    <row r="208" s="2" customFormat="1">
      <c r="A208" s="40"/>
      <c r="B208" s="41"/>
      <c r="C208" s="42"/>
      <c r="D208" s="233" t="s">
        <v>200</v>
      </c>
      <c r="E208" s="42"/>
      <c r="F208" s="234" t="s">
        <v>1224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200</v>
      </c>
      <c r="AU208" s="19" t="s">
        <v>83</v>
      </c>
    </row>
    <row r="209" s="2" customFormat="1" ht="16.5" customHeight="1">
      <c r="A209" s="40"/>
      <c r="B209" s="41"/>
      <c r="C209" s="267" t="s">
        <v>122</v>
      </c>
      <c r="D209" s="267" t="s">
        <v>276</v>
      </c>
      <c r="E209" s="268" t="s">
        <v>1225</v>
      </c>
      <c r="F209" s="269" t="s">
        <v>1226</v>
      </c>
      <c r="G209" s="270" t="s">
        <v>110</v>
      </c>
      <c r="H209" s="271">
        <v>254</v>
      </c>
      <c r="I209" s="272"/>
      <c r="J209" s="273">
        <f>ROUND(I209*H209,2)</f>
        <v>0</v>
      </c>
      <c r="K209" s="269" t="s">
        <v>195</v>
      </c>
      <c r="L209" s="274"/>
      <c r="M209" s="275" t="s">
        <v>19</v>
      </c>
      <c r="N209" s="276" t="s">
        <v>45</v>
      </c>
      <c r="O209" s="86"/>
      <c r="P209" s="224">
        <f>O209*H209</f>
        <v>0</v>
      </c>
      <c r="Q209" s="224">
        <v>0.0127</v>
      </c>
      <c r="R209" s="224">
        <f>Q209*H209</f>
        <v>3.2258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249</v>
      </c>
      <c r="AT209" s="226" t="s">
        <v>276</v>
      </c>
      <c r="AU209" s="226" t="s">
        <v>83</v>
      </c>
      <c r="AY209" s="19" t="s">
        <v>190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81</v>
      </c>
      <c r="BK209" s="227">
        <f>ROUND(I209*H209,2)</f>
        <v>0</v>
      </c>
      <c r="BL209" s="19" t="s">
        <v>196</v>
      </c>
      <c r="BM209" s="226" t="s">
        <v>1227</v>
      </c>
    </row>
    <row r="210" s="2" customFormat="1">
      <c r="A210" s="40"/>
      <c r="B210" s="41"/>
      <c r="C210" s="42"/>
      <c r="D210" s="228" t="s">
        <v>198</v>
      </c>
      <c r="E210" s="42"/>
      <c r="F210" s="229" t="s">
        <v>1226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198</v>
      </c>
      <c r="AU210" s="19" t="s">
        <v>83</v>
      </c>
    </row>
    <row r="211" s="2" customFormat="1" ht="21.75" customHeight="1">
      <c r="A211" s="40"/>
      <c r="B211" s="41"/>
      <c r="C211" s="215" t="s">
        <v>380</v>
      </c>
      <c r="D211" s="215" t="s">
        <v>192</v>
      </c>
      <c r="E211" s="216" t="s">
        <v>1228</v>
      </c>
      <c r="F211" s="217" t="s">
        <v>1229</v>
      </c>
      <c r="G211" s="218" t="s">
        <v>296</v>
      </c>
      <c r="H211" s="219">
        <v>93</v>
      </c>
      <c r="I211" s="220"/>
      <c r="J211" s="221">
        <f>ROUND(I211*H211,2)</f>
        <v>0</v>
      </c>
      <c r="K211" s="217" t="s">
        <v>195</v>
      </c>
      <c r="L211" s="46"/>
      <c r="M211" s="222" t="s">
        <v>19</v>
      </c>
      <c r="N211" s="223" t="s">
        <v>45</v>
      </c>
      <c r="O211" s="86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6" t="s">
        <v>196</v>
      </c>
      <c r="AT211" s="226" t="s">
        <v>192</v>
      </c>
      <c r="AU211" s="226" t="s">
        <v>83</v>
      </c>
      <c r="AY211" s="19" t="s">
        <v>190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9" t="s">
        <v>81</v>
      </c>
      <c r="BK211" s="227">
        <f>ROUND(I211*H211,2)</f>
        <v>0</v>
      </c>
      <c r="BL211" s="19" t="s">
        <v>196</v>
      </c>
      <c r="BM211" s="226" t="s">
        <v>1390</v>
      </c>
    </row>
    <row r="212" s="2" customFormat="1">
      <c r="A212" s="40"/>
      <c r="B212" s="41"/>
      <c r="C212" s="42"/>
      <c r="D212" s="228" t="s">
        <v>198</v>
      </c>
      <c r="E212" s="42"/>
      <c r="F212" s="229" t="s">
        <v>1231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198</v>
      </c>
      <c r="AU212" s="19" t="s">
        <v>83</v>
      </c>
    </row>
    <row r="213" s="2" customFormat="1">
      <c r="A213" s="40"/>
      <c r="B213" s="41"/>
      <c r="C213" s="42"/>
      <c r="D213" s="233" t="s">
        <v>200</v>
      </c>
      <c r="E213" s="42"/>
      <c r="F213" s="234" t="s">
        <v>1232</v>
      </c>
      <c r="G213" s="42"/>
      <c r="H213" s="42"/>
      <c r="I213" s="230"/>
      <c r="J213" s="42"/>
      <c r="K213" s="42"/>
      <c r="L213" s="46"/>
      <c r="M213" s="231"/>
      <c r="N213" s="23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200</v>
      </c>
      <c r="AU213" s="19" t="s">
        <v>83</v>
      </c>
    </row>
    <row r="214" s="2" customFormat="1" ht="16.5" customHeight="1">
      <c r="A214" s="40"/>
      <c r="B214" s="41"/>
      <c r="C214" s="267" t="s">
        <v>385</v>
      </c>
      <c r="D214" s="267" t="s">
        <v>276</v>
      </c>
      <c r="E214" s="268" t="s">
        <v>1233</v>
      </c>
      <c r="F214" s="269" t="s">
        <v>1234</v>
      </c>
      <c r="G214" s="270" t="s">
        <v>296</v>
      </c>
      <c r="H214" s="271">
        <v>93</v>
      </c>
      <c r="I214" s="272"/>
      <c r="J214" s="273">
        <f>ROUND(I214*H214,2)</f>
        <v>0</v>
      </c>
      <c r="K214" s="269" t="s">
        <v>195</v>
      </c>
      <c r="L214" s="274"/>
      <c r="M214" s="275" t="s">
        <v>19</v>
      </c>
      <c r="N214" s="276" t="s">
        <v>45</v>
      </c>
      <c r="O214" s="86"/>
      <c r="P214" s="224">
        <f>O214*H214</f>
        <v>0</v>
      </c>
      <c r="Q214" s="224">
        <v>0.00080000000000000004</v>
      </c>
      <c r="R214" s="224">
        <f>Q214*H214</f>
        <v>0.074400000000000008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249</v>
      </c>
      <c r="AT214" s="226" t="s">
        <v>276</v>
      </c>
      <c r="AU214" s="226" t="s">
        <v>83</v>
      </c>
      <c r="AY214" s="19" t="s">
        <v>190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81</v>
      </c>
      <c r="BK214" s="227">
        <f>ROUND(I214*H214,2)</f>
        <v>0</v>
      </c>
      <c r="BL214" s="19" t="s">
        <v>196</v>
      </c>
      <c r="BM214" s="226" t="s">
        <v>1391</v>
      </c>
    </row>
    <row r="215" s="2" customFormat="1">
      <c r="A215" s="40"/>
      <c r="B215" s="41"/>
      <c r="C215" s="42"/>
      <c r="D215" s="228" t="s">
        <v>198</v>
      </c>
      <c r="E215" s="42"/>
      <c r="F215" s="229" t="s">
        <v>1234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198</v>
      </c>
      <c r="AU215" s="19" t="s">
        <v>83</v>
      </c>
    </row>
    <row r="216" s="2" customFormat="1" ht="21.75" customHeight="1">
      <c r="A216" s="40"/>
      <c r="B216" s="41"/>
      <c r="C216" s="215" t="s">
        <v>391</v>
      </c>
      <c r="D216" s="215" t="s">
        <v>192</v>
      </c>
      <c r="E216" s="216" t="s">
        <v>1392</v>
      </c>
      <c r="F216" s="217" t="s">
        <v>1393</v>
      </c>
      <c r="G216" s="218" t="s">
        <v>296</v>
      </c>
      <c r="H216" s="219">
        <v>1</v>
      </c>
      <c r="I216" s="220"/>
      <c r="J216" s="221">
        <f>ROUND(I216*H216,2)</f>
        <v>0</v>
      </c>
      <c r="K216" s="217" t="s">
        <v>195</v>
      </c>
      <c r="L216" s="46"/>
      <c r="M216" s="222" t="s">
        <v>19</v>
      </c>
      <c r="N216" s="223" t="s">
        <v>45</v>
      </c>
      <c r="O216" s="86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196</v>
      </c>
      <c r="AT216" s="226" t="s">
        <v>192</v>
      </c>
      <c r="AU216" s="226" t="s">
        <v>83</v>
      </c>
      <c r="AY216" s="19" t="s">
        <v>190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81</v>
      </c>
      <c r="BK216" s="227">
        <f>ROUND(I216*H216,2)</f>
        <v>0</v>
      </c>
      <c r="BL216" s="19" t="s">
        <v>196</v>
      </c>
      <c r="BM216" s="226" t="s">
        <v>1394</v>
      </c>
    </row>
    <row r="217" s="2" customFormat="1">
      <c r="A217" s="40"/>
      <c r="B217" s="41"/>
      <c r="C217" s="42"/>
      <c r="D217" s="228" t="s">
        <v>198</v>
      </c>
      <c r="E217" s="42"/>
      <c r="F217" s="229" t="s">
        <v>1395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198</v>
      </c>
      <c r="AU217" s="19" t="s">
        <v>83</v>
      </c>
    </row>
    <row r="218" s="2" customFormat="1">
      <c r="A218" s="40"/>
      <c r="B218" s="41"/>
      <c r="C218" s="42"/>
      <c r="D218" s="233" t="s">
        <v>200</v>
      </c>
      <c r="E218" s="42"/>
      <c r="F218" s="234" t="s">
        <v>1396</v>
      </c>
      <c r="G218" s="42"/>
      <c r="H218" s="42"/>
      <c r="I218" s="230"/>
      <c r="J218" s="42"/>
      <c r="K218" s="42"/>
      <c r="L218" s="46"/>
      <c r="M218" s="231"/>
      <c r="N218" s="23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200</v>
      </c>
      <c r="AU218" s="19" t="s">
        <v>83</v>
      </c>
    </row>
    <row r="219" s="2" customFormat="1" ht="16.5" customHeight="1">
      <c r="A219" s="40"/>
      <c r="B219" s="41"/>
      <c r="C219" s="267" t="s">
        <v>143</v>
      </c>
      <c r="D219" s="267" t="s">
        <v>276</v>
      </c>
      <c r="E219" s="268" t="s">
        <v>1397</v>
      </c>
      <c r="F219" s="269" t="s">
        <v>1398</v>
      </c>
      <c r="G219" s="270" t="s">
        <v>296</v>
      </c>
      <c r="H219" s="271">
        <v>1</v>
      </c>
      <c r="I219" s="272"/>
      <c r="J219" s="273">
        <f>ROUND(I219*H219,2)</f>
        <v>0</v>
      </c>
      <c r="K219" s="269" t="s">
        <v>195</v>
      </c>
      <c r="L219" s="274"/>
      <c r="M219" s="275" t="s">
        <v>19</v>
      </c>
      <c r="N219" s="276" t="s">
        <v>45</v>
      </c>
      <c r="O219" s="86"/>
      <c r="P219" s="224">
        <f>O219*H219</f>
        <v>0</v>
      </c>
      <c r="Q219" s="224">
        <v>0.00080000000000000004</v>
      </c>
      <c r="R219" s="224">
        <f>Q219*H219</f>
        <v>0.00080000000000000004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249</v>
      </c>
      <c r="AT219" s="226" t="s">
        <v>276</v>
      </c>
      <c r="AU219" s="226" t="s">
        <v>83</v>
      </c>
      <c r="AY219" s="19" t="s">
        <v>190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81</v>
      </c>
      <c r="BK219" s="227">
        <f>ROUND(I219*H219,2)</f>
        <v>0</v>
      </c>
      <c r="BL219" s="19" t="s">
        <v>196</v>
      </c>
      <c r="BM219" s="226" t="s">
        <v>1399</v>
      </c>
    </row>
    <row r="220" s="2" customFormat="1">
      <c r="A220" s="40"/>
      <c r="B220" s="41"/>
      <c r="C220" s="42"/>
      <c r="D220" s="228" t="s">
        <v>198</v>
      </c>
      <c r="E220" s="42"/>
      <c r="F220" s="229" t="s">
        <v>1398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198</v>
      </c>
      <c r="AU220" s="19" t="s">
        <v>83</v>
      </c>
    </row>
    <row r="221" s="2" customFormat="1" ht="21.75" customHeight="1">
      <c r="A221" s="40"/>
      <c r="B221" s="41"/>
      <c r="C221" s="215" t="s">
        <v>402</v>
      </c>
      <c r="D221" s="215" t="s">
        <v>192</v>
      </c>
      <c r="E221" s="216" t="s">
        <v>1244</v>
      </c>
      <c r="F221" s="217" t="s">
        <v>1245</v>
      </c>
      <c r="G221" s="218" t="s">
        <v>296</v>
      </c>
      <c r="H221" s="219">
        <v>32</v>
      </c>
      <c r="I221" s="220"/>
      <c r="J221" s="221">
        <f>ROUND(I221*H221,2)</f>
        <v>0</v>
      </c>
      <c r="K221" s="217" t="s">
        <v>195</v>
      </c>
      <c r="L221" s="46"/>
      <c r="M221" s="222" t="s">
        <v>19</v>
      </c>
      <c r="N221" s="223" t="s">
        <v>45</v>
      </c>
      <c r="O221" s="86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196</v>
      </c>
      <c r="AT221" s="226" t="s">
        <v>192</v>
      </c>
      <c r="AU221" s="226" t="s">
        <v>83</v>
      </c>
      <c r="AY221" s="19" t="s">
        <v>190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81</v>
      </c>
      <c r="BK221" s="227">
        <f>ROUND(I221*H221,2)</f>
        <v>0</v>
      </c>
      <c r="BL221" s="19" t="s">
        <v>196</v>
      </c>
      <c r="BM221" s="226" t="s">
        <v>1400</v>
      </c>
    </row>
    <row r="222" s="2" customFormat="1">
      <c r="A222" s="40"/>
      <c r="B222" s="41"/>
      <c r="C222" s="42"/>
      <c r="D222" s="228" t="s">
        <v>198</v>
      </c>
      <c r="E222" s="42"/>
      <c r="F222" s="229" t="s">
        <v>1247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198</v>
      </c>
      <c r="AU222" s="19" t="s">
        <v>83</v>
      </c>
    </row>
    <row r="223" s="2" customFormat="1">
      <c r="A223" s="40"/>
      <c r="B223" s="41"/>
      <c r="C223" s="42"/>
      <c r="D223" s="233" t="s">
        <v>200</v>
      </c>
      <c r="E223" s="42"/>
      <c r="F223" s="234" t="s">
        <v>1248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200</v>
      </c>
      <c r="AU223" s="19" t="s">
        <v>83</v>
      </c>
    </row>
    <row r="224" s="2" customFormat="1" ht="16.5" customHeight="1">
      <c r="A224" s="40"/>
      <c r="B224" s="41"/>
      <c r="C224" s="267" t="s">
        <v>409</v>
      </c>
      <c r="D224" s="267" t="s">
        <v>276</v>
      </c>
      <c r="E224" s="268" t="s">
        <v>1249</v>
      </c>
      <c r="F224" s="269" t="s">
        <v>1250</v>
      </c>
      <c r="G224" s="270" t="s">
        <v>296</v>
      </c>
      <c r="H224" s="271">
        <v>32</v>
      </c>
      <c r="I224" s="272"/>
      <c r="J224" s="273">
        <f>ROUND(I224*H224,2)</f>
        <v>0</v>
      </c>
      <c r="K224" s="269" t="s">
        <v>195</v>
      </c>
      <c r="L224" s="274"/>
      <c r="M224" s="275" t="s">
        <v>19</v>
      </c>
      <c r="N224" s="276" t="s">
        <v>45</v>
      </c>
      <c r="O224" s="86"/>
      <c r="P224" s="224">
        <f>O224*H224</f>
        <v>0</v>
      </c>
      <c r="Q224" s="224">
        <v>0.0088000000000000005</v>
      </c>
      <c r="R224" s="224">
        <f>Q224*H224</f>
        <v>0.28160000000000002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249</v>
      </c>
      <c r="AT224" s="226" t="s">
        <v>276</v>
      </c>
      <c r="AU224" s="226" t="s">
        <v>83</v>
      </c>
      <c r="AY224" s="19" t="s">
        <v>190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81</v>
      </c>
      <c r="BK224" s="227">
        <f>ROUND(I224*H224,2)</f>
        <v>0</v>
      </c>
      <c r="BL224" s="19" t="s">
        <v>196</v>
      </c>
      <c r="BM224" s="226" t="s">
        <v>1401</v>
      </c>
    </row>
    <row r="225" s="2" customFormat="1">
      <c r="A225" s="40"/>
      <c r="B225" s="41"/>
      <c r="C225" s="42"/>
      <c r="D225" s="228" t="s">
        <v>198</v>
      </c>
      <c r="E225" s="42"/>
      <c r="F225" s="229" t="s">
        <v>1250</v>
      </c>
      <c r="G225" s="42"/>
      <c r="H225" s="42"/>
      <c r="I225" s="230"/>
      <c r="J225" s="42"/>
      <c r="K225" s="42"/>
      <c r="L225" s="46"/>
      <c r="M225" s="231"/>
      <c r="N225" s="232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198</v>
      </c>
      <c r="AU225" s="19" t="s">
        <v>83</v>
      </c>
    </row>
    <row r="226" s="2" customFormat="1" ht="16.5" customHeight="1">
      <c r="A226" s="40"/>
      <c r="B226" s="41"/>
      <c r="C226" s="215" t="s">
        <v>414</v>
      </c>
      <c r="D226" s="215" t="s">
        <v>192</v>
      </c>
      <c r="E226" s="216" t="s">
        <v>1252</v>
      </c>
      <c r="F226" s="217" t="s">
        <v>1253</v>
      </c>
      <c r="G226" s="218" t="s">
        <v>296</v>
      </c>
      <c r="H226" s="219">
        <v>22</v>
      </c>
      <c r="I226" s="220"/>
      <c r="J226" s="221">
        <f>ROUND(I226*H226,2)</f>
        <v>0</v>
      </c>
      <c r="K226" s="217" t="s">
        <v>195</v>
      </c>
      <c r="L226" s="46"/>
      <c r="M226" s="222" t="s">
        <v>19</v>
      </c>
      <c r="N226" s="223" t="s">
        <v>45</v>
      </c>
      <c r="O226" s="86"/>
      <c r="P226" s="224">
        <f>O226*H226</f>
        <v>0</v>
      </c>
      <c r="Q226" s="224">
        <v>0.010189999999999999</v>
      </c>
      <c r="R226" s="224">
        <f>Q226*H226</f>
        <v>0.22417999999999999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196</v>
      </c>
      <c r="AT226" s="226" t="s">
        <v>192</v>
      </c>
      <c r="AU226" s="226" t="s">
        <v>83</v>
      </c>
      <c r="AY226" s="19" t="s">
        <v>190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81</v>
      </c>
      <c r="BK226" s="227">
        <f>ROUND(I226*H226,2)</f>
        <v>0</v>
      </c>
      <c r="BL226" s="19" t="s">
        <v>196</v>
      </c>
      <c r="BM226" s="226" t="s">
        <v>1254</v>
      </c>
    </row>
    <row r="227" s="2" customFormat="1">
      <c r="A227" s="40"/>
      <c r="B227" s="41"/>
      <c r="C227" s="42"/>
      <c r="D227" s="228" t="s">
        <v>198</v>
      </c>
      <c r="E227" s="42"/>
      <c r="F227" s="229" t="s">
        <v>1253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198</v>
      </c>
      <c r="AU227" s="19" t="s">
        <v>83</v>
      </c>
    </row>
    <row r="228" s="2" customFormat="1">
      <c r="A228" s="40"/>
      <c r="B228" s="41"/>
      <c r="C228" s="42"/>
      <c r="D228" s="233" t="s">
        <v>200</v>
      </c>
      <c r="E228" s="42"/>
      <c r="F228" s="234" t="s">
        <v>1255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200</v>
      </c>
      <c r="AU228" s="19" t="s">
        <v>83</v>
      </c>
    </row>
    <row r="229" s="2" customFormat="1" ht="16.5" customHeight="1">
      <c r="A229" s="40"/>
      <c r="B229" s="41"/>
      <c r="C229" s="267" t="s">
        <v>421</v>
      </c>
      <c r="D229" s="267" t="s">
        <v>276</v>
      </c>
      <c r="E229" s="268" t="s">
        <v>1402</v>
      </c>
      <c r="F229" s="269" t="s">
        <v>1403</v>
      </c>
      <c r="G229" s="270" t="s">
        <v>296</v>
      </c>
      <c r="H229" s="271">
        <v>1</v>
      </c>
      <c r="I229" s="272"/>
      <c r="J229" s="273">
        <f>ROUND(I229*H229,2)</f>
        <v>0</v>
      </c>
      <c r="K229" s="269" t="s">
        <v>195</v>
      </c>
      <c r="L229" s="274"/>
      <c r="M229" s="275" t="s">
        <v>19</v>
      </c>
      <c r="N229" s="276" t="s">
        <v>45</v>
      </c>
      <c r="O229" s="86"/>
      <c r="P229" s="224">
        <f>O229*H229</f>
        <v>0</v>
      </c>
      <c r="Q229" s="224">
        <v>0.028000000000000001</v>
      </c>
      <c r="R229" s="224">
        <f>Q229*H229</f>
        <v>0.028000000000000001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249</v>
      </c>
      <c r="AT229" s="226" t="s">
        <v>276</v>
      </c>
      <c r="AU229" s="226" t="s">
        <v>83</v>
      </c>
      <c r="AY229" s="19" t="s">
        <v>190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81</v>
      </c>
      <c r="BK229" s="227">
        <f>ROUND(I229*H229,2)</f>
        <v>0</v>
      </c>
      <c r="BL229" s="19" t="s">
        <v>196</v>
      </c>
      <c r="BM229" s="226" t="s">
        <v>1404</v>
      </c>
    </row>
    <row r="230" s="2" customFormat="1">
      <c r="A230" s="40"/>
      <c r="B230" s="41"/>
      <c r="C230" s="42"/>
      <c r="D230" s="228" t="s">
        <v>198</v>
      </c>
      <c r="E230" s="42"/>
      <c r="F230" s="229" t="s">
        <v>1403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198</v>
      </c>
      <c r="AU230" s="19" t="s">
        <v>83</v>
      </c>
    </row>
    <row r="231" s="2" customFormat="1" ht="16.5" customHeight="1">
      <c r="A231" s="40"/>
      <c r="B231" s="41"/>
      <c r="C231" s="267" t="s">
        <v>427</v>
      </c>
      <c r="D231" s="267" t="s">
        <v>276</v>
      </c>
      <c r="E231" s="268" t="s">
        <v>1256</v>
      </c>
      <c r="F231" s="269" t="s">
        <v>1257</v>
      </c>
      <c r="G231" s="270" t="s">
        <v>296</v>
      </c>
      <c r="H231" s="271">
        <v>1</v>
      </c>
      <c r="I231" s="272"/>
      <c r="J231" s="273">
        <f>ROUND(I231*H231,2)</f>
        <v>0</v>
      </c>
      <c r="K231" s="269" t="s">
        <v>195</v>
      </c>
      <c r="L231" s="274"/>
      <c r="M231" s="275" t="s">
        <v>19</v>
      </c>
      <c r="N231" s="276" t="s">
        <v>45</v>
      </c>
      <c r="O231" s="86"/>
      <c r="P231" s="224">
        <f>O231*H231</f>
        <v>0</v>
      </c>
      <c r="Q231" s="224">
        <v>0.040000000000000001</v>
      </c>
      <c r="R231" s="224">
        <f>Q231*H231</f>
        <v>0.040000000000000001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249</v>
      </c>
      <c r="AT231" s="226" t="s">
        <v>276</v>
      </c>
      <c r="AU231" s="226" t="s">
        <v>83</v>
      </c>
      <c r="AY231" s="19" t="s">
        <v>190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81</v>
      </c>
      <c r="BK231" s="227">
        <f>ROUND(I231*H231,2)</f>
        <v>0</v>
      </c>
      <c r="BL231" s="19" t="s">
        <v>196</v>
      </c>
      <c r="BM231" s="226" t="s">
        <v>1258</v>
      </c>
    </row>
    <row r="232" s="2" customFormat="1">
      <c r="A232" s="40"/>
      <c r="B232" s="41"/>
      <c r="C232" s="42"/>
      <c r="D232" s="228" t="s">
        <v>198</v>
      </c>
      <c r="E232" s="42"/>
      <c r="F232" s="229" t="s">
        <v>1257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198</v>
      </c>
      <c r="AU232" s="19" t="s">
        <v>83</v>
      </c>
    </row>
    <row r="233" s="2" customFormat="1" ht="16.5" customHeight="1">
      <c r="A233" s="40"/>
      <c r="B233" s="41"/>
      <c r="C233" s="267" t="s">
        <v>432</v>
      </c>
      <c r="D233" s="267" t="s">
        <v>276</v>
      </c>
      <c r="E233" s="268" t="s">
        <v>1262</v>
      </c>
      <c r="F233" s="269" t="s">
        <v>1263</v>
      </c>
      <c r="G233" s="270" t="s">
        <v>296</v>
      </c>
      <c r="H233" s="271">
        <v>6</v>
      </c>
      <c r="I233" s="272"/>
      <c r="J233" s="273">
        <f>ROUND(I233*H233,2)</f>
        <v>0</v>
      </c>
      <c r="K233" s="269" t="s">
        <v>195</v>
      </c>
      <c r="L233" s="274"/>
      <c r="M233" s="275" t="s">
        <v>19</v>
      </c>
      <c r="N233" s="276" t="s">
        <v>45</v>
      </c>
      <c r="O233" s="86"/>
      <c r="P233" s="224">
        <f>O233*H233</f>
        <v>0</v>
      </c>
      <c r="Q233" s="224">
        <v>0.068000000000000005</v>
      </c>
      <c r="R233" s="224">
        <f>Q233*H233</f>
        <v>0.40800000000000003</v>
      </c>
      <c r="S233" s="224">
        <v>0</v>
      </c>
      <c r="T233" s="22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6" t="s">
        <v>249</v>
      </c>
      <c r="AT233" s="226" t="s">
        <v>276</v>
      </c>
      <c r="AU233" s="226" t="s">
        <v>83</v>
      </c>
      <c r="AY233" s="19" t="s">
        <v>190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81</v>
      </c>
      <c r="BK233" s="227">
        <f>ROUND(I233*H233,2)</f>
        <v>0</v>
      </c>
      <c r="BL233" s="19" t="s">
        <v>196</v>
      </c>
      <c r="BM233" s="226" t="s">
        <v>1264</v>
      </c>
    </row>
    <row r="234" s="2" customFormat="1">
      <c r="A234" s="40"/>
      <c r="B234" s="41"/>
      <c r="C234" s="42"/>
      <c r="D234" s="228" t="s">
        <v>198</v>
      </c>
      <c r="E234" s="42"/>
      <c r="F234" s="229" t="s">
        <v>1263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198</v>
      </c>
      <c r="AU234" s="19" t="s">
        <v>83</v>
      </c>
    </row>
    <row r="235" s="2" customFormat="1" ht="16.5" customHeight="1">
      <c r="A235" s="40"/>
      <c r="B235" s="41"/>
      <c r="C235" s="267" t="s">
        <v>438</v>
      </c>
      <c r="D235" s="267" t="s">
        <v>276</v>
      </c>
      <c r="E235" s="268" t="s">
        <v>1265</v>
      </c>
      <c r="F235" s="269" t="s">
        <v>1266</v>
      </c>
      <c r="G235" s="270" t="s">
        <v>296</v>
      </c>
      <c r="H235" s="271">
        <v>3</v>
      </c>
      <c r="I235" s="272"/>
      <c r="J235" s="273">
        <f>ROUND(I235*H235,2)</f>
        <v>0</v>
      </c>
      <c r="K235" s="269" t="s">
        <v>195</v>
      </c>
      <c r="L235" s="274"/>
      <c r="M235" s="275" t="s">
        <v>19</v>
      </c>
      <c r="N235" s="276" t="s">
        <v>45</v>
      </c>
      <c r="O235" s="86"/>
      <c r="P235" s="224">
        <f>O235*H235</f>
        <v>0</v>
      </c>
      <c r="Q235" s="224">
        <v>0.081000000000000003</v>
      </c>
      <c r="R235" s="224">
        <f>Q235*H235</f>
        <v>0.24299999999999999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249</v>
      </c>
      <c r="AT235" s="226" t="s">
        <v>276</v>
      </c>
      <c r="AU235" s="226" t="s">
        <v>83</v>
      </c>
      <c r="AY235" s="19" t="s">
        <v>190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81</v>
      </c>
      <c r="BK235" s="227">
        <f>ROUND(I235*H235,2)</f>
        <v>0</v>
      </c>
      <c r="BL235" s="19" t="s">
        <v>196</v>
      </c>
      <c r="BM235" s="226" t="s">
        <v>1405</v>
      </c>
    </row>
    <row r="236" s="2" customFormat="1">
      <c r="A236" s="40"/>
      <c r="B236" s="41"/>
      <c r="C236" s="42"/>
      <c r="D236" s="228" t="s">
        <v>198</v>
      </c>
      <c r="E236" s="42"/>
      <c r="F236" s="229" t="s">
        <v>1266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198</v>
      </c>
      <c r="AU236" s="19" t="s">
        <v>83</v>
      </c>
    </row>
    <row r="237" s="2" customFormat="1" ht="16.5" customHeight="1">
      <c r="A237" s="40"/>
      <c r="B237" s="41"/>
      <c r="C237" s="267" t="s">
        <v>443</v>
      </c>
      <c r="D237" s="267" t="s">
        <v>276</v>
      </c>
      <c r="E237" s="268" t="s">
        <v>1268</v>
      </c>
      <c r="F237" s="269" t="s">
        <v>1269</v>
      </c>
      <c r="G237" s="270" t="s">
        <v>296</v>
      </c>
      <c r="H237" s="271">
        <v>4</v>
      </c>
      <c r="I237" s="272"/>
      <c r="J237" s="273">
        <f>ROUND(I237*H237,2)</f>
        <v>0</v>
      </c>
      <c r="K237" s="269" t="s">
        <v>195</v>
      </c>
      <c r="L237" s="274"/>
      <c r="M237" s="275" t="s">
        <v>19</v>
      </c>
      <c r="N237" s="276" t="s">
        <v>45</v>
      </c>
      <c r="O237" s="86"/>
      <c r="P237" s="224">
        <f>O237*H237</f>
        <v>0</v>
      </c>
      <c r="Q237" s="224">
        <v>0.26200000000000001</v>
      </c>
      <c r="R237" s="224">
        <f>Q237*H237</f>
        <v>1.048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249</v>
      </c>
      <c r="AT237" s="226" t="s">
        <v>276</v>
      </c>
      <c r="AU237" s="226" t="s">
        <v>83</v>
      </c>
      <c r="AY237" s="19" t="s">
        <v>190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81</v>
      </c>
      <c r="BK237" s="227">
        <f>ROUND(I237*H237,2)</f>
        <v>0</v>
      </c>
      <c r="BL237" s="19" t="s">
        <v>196</v>
      </c>
      <c r="BM237" s="226" t="s">
        <v>1270</v>
      </c>
    </row>
    <row r="238" s="2" customFormat="1">
      <c r="A238" s="40"/>
      <c r="B238" s="41"/>
      <c r="C238" s="42"/>
      <c r="D238" s="228" t="s">
        <v>198</v>
      </c>
      <c r="E238" s="42"/>
      <c r="F238" s="229" t="s">
        <v>1269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198</v>
      </c>
      <c r="AU238" s="19" t="s">
        <v>83</v>
      </c>
    </row>
    <row r="239" s="2" customFormat="1" ht="16.5" customHeight="1">
      <c r="A239" s="40"/>
      <c r="B239" s="41"/>
      <c r="C239" s="267" t="s">
        <v>447</v>
      </c>
      <c r="D239" s="267" t="s">
        <v>276</v>
      </c>
      <c r="E239" s="268" t="s">
        <v>1271</v>
      </c>
      <c r="F239" s="269" t="s">
        <v>1272</v>
      </c>
      <c r="G239" s="270" t="s">
        <v>296</v>
      </c>
      <c r="H239" s="271">
        <v>4</v>
      </c>
      <c r="I239" s="272"/>
      <c r="J239" s="273">
        <f>ROUND(I239*H239,2)</f>
        <v>0</v>
      </c>
      <c r="K239" s="269" t="s">
        <v>195</v>
      </c>
      <c r="L239" s="274"/>
      <c r="M239" s="275" t="s">
        <v>19</v>
      </c>
      <c r="N239" s="276" t="s">
        <v>45</v>
      </c>
      <c r="O239" s="86"/>
      <c r="P239" s="224">
        <f>O239*H239</f>
        <v>0</v>
      </c>
      <c r="Q239" s="224">
        <v>0.52600000000000002</v>
      </c>
      <c r="R239" s="224">
        <f>Q239*H239</f>
        <v>2.1040000000000001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249</v>
      </c>
      <c r="AT239" s="226" t="s">
        <v>276</v>
      </c>
      <c r="AU239" s="226" t="s">
        <v>83</v>
      </c>
      <c r="AY239" s="19" t="s">
        <v>190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81</v>
      </c>
      <c r="BK239" s="227">
        <f>ROUND(I239*H239,2)</f>
        <v>0</v>
      </c>
      <c r="BL239" s="19" t="s">
        <v>196</v>
      </c>
      <c r="BM239" s="226" t="s">
        <v>1273</v>
      </c>
    </row>
    <row r="240" s="2" customFormat="1">
      <c r="A240" s="40"/>
      <c r="B240" s="41"/>
      <c r="C240" s="42"/>
      <c r="D240" s="228" t="s">
        <v>198</v>
      </c>
      <c r="E240" s="42"/>
      <c r="F240" s="229" t="s">
        <v>1272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198</v>
      </c>
      <c r="AU240" s="19" t="s">
        <v>83</v>
      </c>
    </row>
    <row r="241" s="2" customFormat="1" ht="16.5" customHeight="1">
      <c r="A241" s="40"/>
      <c r="B241" s="41"/>
      <c r="C241" s="267" t="s">
        <v>453</v>
      </c>
      <c r="D241" s="267" t="s">
        <v>276</v>
      </c>
      <c r="E241" s="268" t="s">
        <v>1274</v>
      </c>
      <c r="F241" s="269" t="s">
        <v>1275</v>
      </c>
      <c r="G241" s="270" t="s">
        <v>296</v>
      </c>
      <c r="H241" s="271">
        <v>3</v>
      </c>
      <c r="I241" s="272"/>
      <c r="J241" s="273">
        <f>ROUND(I241*H241,2)</f>
        <v>0</v>
      </c>
      <c r="K241" s="269" t="s">
        <v>195</v>
      </c>
      <c r="L241" s="274"/>
      <c r="M241" s="275" t="s">
        <v>19</v>
      </c>
      <c r="N241" s="276" t="s">
        <v>45</v>
      </c>
      <c r="O241" s="86"/>
      <c r="P241" s="224">
        <f>O241*H241</f>
        <v>0</v>
      </c>
      <c r="Q241" s="224">
        <v>1.0540000000000001</v>
      </c>
      <c r="R241" s="224">
        <f>Q241*H241</f>
        <v>3.1619999999999999</v>
      </c>
      <c r="S241" s="224">
        <v>0</v>
      </c>
      <c r="T241" s="22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6" t="s">
        <v>249</v>
      </c>
      <c r="AT241" s="226" t="s">
        <v>276</v>
      </c>
      <c r="AU241" s="226" t="s">
        <v>83</v>
      </c>
      <c r="AY241" s="19" t="s">
        <v>190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9" t="s">
        <v>81</v>
      </c>
      <c r="BK241" s="227">
        <f>ROUND(I241*H241,2)</f>
        <v>0</v>
      </c>
      <c r="BL241" s="19" t="s">
        <v>196</v>
      </c>
      <c r="BM241" s="226" t="s">
        <v>1406</v>
      </c>
    </row>
    <row r="242" s="2" customFormat="1">
      <c r="A242" s="40"/>
      <c r="B242" s="41"/>
      <c r="C242" s="42"/>
      <c r="D242" s="228" t="s">
        <v>198</v>
      </c>
      <c r="E242" s="42"/>
      <c r="F242" s="229" t="s">
        <v>1275</v>
      </c>
      <c r="G242" s="42"/>
      <c r="H242" s="42"/>
      <c r="I242" s="230"/>
      <c r="J242" s="42"/>
      <c r="K242" s="42"/>
      <c r="L242" s="46"/>
      <c r="M242" s="231"/>
      <c r="N242" s="23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198</v>
      </c>
      <c r="AU242" s="19" t="s">
        <v>83</v>
      </c>
    </row>
    <row r="243" s="2" customFormat="1" ht="16.5" customHeight="1">
      <c r="A243" s="40"/>
      <c r="B243" s="41"/>
      <c r="C243" s="215" t="s">
        <v>457</v>
      </c>
      <c r="D243" s="215" t="s">
        <v>192</v>
      </c>
      <c r="E243" s="216" t="s">
        <v>1277</v>
      </c>
      <c r="F243" s="217" t="s">
        <v>1278</v>
      </c>
      <c r="G243" s="218" t="s">
        <v>296</v>
      </c>
      <c r="H243" s="219">
        <v>7</v>
      </c>
      <c r="I243" s="220"/>
      <c r="J243" s="221">
        <f>ROUND(I243*H243,2)</f>
        <v>0</v>
      </c>
      <c r="K243" s="217" t="s">
        <v>195</v>
      </c>
      <c r="L243" s="46"/>
      <c r="M243" s="222" t="s">
        <v>19</v>
      </c>
      <c r="N243" s="223" t="s">
        <v>45</v>
      </c>
      <c r="O243" s="86"/>
      <c r="P243" s="224">
        <f>O243*H243</f>
        <v>0</v>
      </c>
      <c r="Q243" s="224">
        <v>0.028539999999999999</v>
      </c>
      <c r="R243" s="224">
        <f>Q243*H243</f>
        <v>0.19977999999999999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196</v>
      </c>
      <c r="AT243" s="226" t="s">
        <v>192</v>
      </c>
      <c r="AU243" s="226" t="s">
        <v>83</v>
      </c>
      <c r="AY243" s="19" t="s">
        <v>190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81</v>
      </c>
      <c r="BK243" s="227">
        <f>ROUND(I243*H243,2)</f>
        <v>0</v>
      </c>
      <c r="BL243" s="19" t="s">
        <v>196</v>
      </c>
      <c r="BM243" s="226" t="s">
        <v>1279</v>
      </c>
    </row>
    <row r="244" s="2" customFormat="1">
      <c r="A244" s="40"/>
      <c r="B244" s="41"/>
      <c r="C244" s="42"/>
      <c r="D244" s="228" t="s">
        <v>198</v>
      </c>
      <c r="E244" s="42"/>
      <c r="F244" s="229" t="s">
        <v>1278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198</v>
      </c>
      <c r="AU244" s="19" t="s">
        <v>83</v>
      </c>
    </row>
    <row r="245" s="2" customFormat="1">
      <c r="A245" s="40"/>
      <c r="B245" s="41"/>
      <c r="C245" s="42"/>
      <c r="D245" s="233" t="s">
        <v>200</v>
      </c>
      <c r="E245" s="42"/>
      <c r="F245" s="234" t="s">
        <v>1280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200</v>
      </c>
      <c r="AU245" s="19" t="s">
        <v>83</v>
      </c>
    </row>
    <row r="246" s="2" customFormat="1" ht="16.5" customHeight="1">
      <c r="A246" s="40"/>
      <c r="B246" s="41"/>
      <c r="C246" s="267" t="s">
        <v>464</v>
      </c>
      <c r="D246" s="267" t="s">
        <v>276</v>
      </c>
      <c r="E246" s="268" t="s">
        <v>1281</v>
      </c>
      <c r="F246" s="269" t="s">
        <v>1282</v>
      </c>
      <c r="G246" s="270" t="s">
        <v>296</v>
      </c>
      <c r="H246" s="271">
        <v>6</v>
      </c>
      <c r="I246" s="272"/>
      <c r="J246" s="273">
        <f>ROUND(I246*H246,2)</f>
        <v>0</v>
      </c>
      <c r="K246" s="269" t="s">
        <v>19</v>
      </c>
      <c r="L246" s="274"/>
      <c r="M246" s="275" t="s">
        <v>19</v>
      </c>
      <c r="N246" s="276" t="s">
        <v>45</v>
      </c>
      <c r="O246" s="86"/>
      <c r="P246" s="224">
        <f>O246*H246</f>
        <v>0</v>
      </c>
      <c r="Q246" s="224">
        <v>1.23</v>
      </c>
      <c r="R246" s="224">
        <f>Q246*H246</f>
        <v>7.3799999999999999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249</v>
      </c>
      <c r="AT246" s="226" t="s">
        <v>276</v>
      </c>
      <c r="AU246" s="226" t="s">
        <v>83</v>
      </c>
      <c r="AY246" s="19" t="s">
        <v>190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81</v>
      </c>
      <c r="BK246" s="227">
        <f>ROUND(I246*H246,2)</f>
        <v>0</v>
      </c>
      <c r="BL246" s="19" t="s">
        <v>196</v>
      </c>
      <c r="BM246" s="226" t="s">
        <v>1407</v>
      </c>
    </row>
    <row r="247" s="2" customFormat="1">
      <c r="A247" s="40"/>
      <c r="B247" s="41"/>
      <c r="C247" s="42"/>
      <c r="D247" s="228" t="s">
        <v>198</v>
      </c>
      <c r="E247" s="42"/>
      <c r="F247" s="229" t="s">
        <v>1282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198</v>
      </c>
      <c r="AU247" s="19" t="s">
        <v>83</v>
      </c>
    </row>
    <row r="248" s="2" customFormat="1" ht="16.5" customHeight="1">
      <c r="A248" s="40"/>
      <c r="B248" s="41"/>
      <c r="C248" s="267" t="s">
        <v>471</v>
      </c>
      <c r="D248" s="267" t="s">
        <v>276</v>
      </c>
      <c r="E248" s="268" t="s">
        <v>1284</v>
      </c>
      <c r="F248" s="269" t="s">
        <v>1285</v>
      </c>
      <c r="G248" s="270" t="s">
        <v>296</v>
      </c>
      <c r="H248" s="271">
        <v>1</v>
      </c>
      <c r="I248" s="272"/>
      <c r="J248" s="273">
        <f>ROUND(I248*H248,2)</f>
        <v>0</v>
      </c>
      <c r="K248" s="269" t="s">
        <v>195</v>
      </c>
      <c r="L248" s="274"/>
      <c r="M248" s="275" t="s">
        <v>19</v>
      </c>
      <c r="N248" s="276" t="s">
        <v>45</v>
      </c>
      <c r="O248" s="86"/>
      <c r="P248" s="224">
        <f>O248*H248</f>
        <v>0</v>
      </c>
      <c r="Q248" s="224">
        <v>1.6000000000000001</v>
      </c>
      <c r="R248" s="224">
        <f>Q248*H248</f>
        <v>1.6000000000000001</v>
      </c>
      <c r="S248" s="224">
        <v>0</v>
      </c>
      <c r="T248" s="22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6" t="s">
        <v>249</v>
      </c>
      <c r="AT248" s="226" t="s">
        <v>276</v>
      </c>
      <c r="AU248" s="226" t="s">
        <v>83</v>
      </c>
      <c r="AY248" s="19" t="s">
        <v>190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81</v>
      </c>
      <c r="BK248" s="227">
        <f>ROUND(I248*H248,2)</f>
        <v>0</v>
      </c>
      <c r="BL248" s="19" t="s">
        <v>196</v>
      </c>
      <c r="BM248" s="226" t="s">
        <v>1408</v>
      </c>
    </row>
    <row r="249" s="2" customFormat="1">
      <c r="A249" s="40"/>
      <c r="B249" s="41"/>
      <c r="C249" s="42"/>
      <c r="D249" s="228" t="s">
        <v>198</v>
      </c>
      <c r="E249" s="42"/>
      <c r="F249" s="229" t="s">
        <v>1285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198</v>
      </c>
      <c r="AU249" s="19" t="s">
        <v>83</v>
      </c>
    </row>
    <row r="250" s="2" customFormat="1" ht="16.5" customHeight="1">
      <c r="A250" s="40"/>
      <c r="B250" s="41"/>
      <c r="C250" s="267" t="s">
        <v>478</v>
      </c>
      <c r="D250" s="267" t="s">
        <v>276</v>
      </c>
      <c r="E250" s="268" t="s">
        <v>1290</v>
      </c>
      <c r="F250" s="269" t="s">
        <v>1291</v>
      </c>
      <c r="G250" s="270" t="s">
        <v>296</v>
      </c>
      <c r="H250" s="271">
        <v>18</v>
      </c>
      <c r="I250" s="272"/>
      <c r="J250" s="273">
        <f>ROUND(I250*H250,2)</f>
        <v>0</v>
      </c>
      <c r="K250" s="269" t="s">
        <v>195</v>
      </c>
      <c r="L250" s="274"/>
      <c r="M250" s="275" t="s">
        <v>19</v>
      </c>
      <c r="N250" s="276" t="s">
        <v>45</v>
      </c>
      <c r="O250" s="86"/>
      <c r="P250" s="224">
        <f>O250*H250</f>
        <v>0</v>
      </c>
      <c r="Q250" s="224">
        <v>0.002</v>
      </c>
      <c r="R250" s="224">
        <f>Q250*H250</f>
        <v>0.036000000000000004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249</v>
      </c>
      <c r="AT250" s="226" t="s">
        <v>276</v>
      </c>
      <c r="AU250" s="226" t="s">
        <v>83</v>
      </c>
      <c r="AY250" s="19" t="s">
        <v>190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81</v>
      </c>
      <c r="BK250" s="227">
        <f>ROUND(I250*H250,2)</f>
        <v>0</v>
      </c>
      <c r="BL250" s="19" t="s">
        <v>196</v>
      </c>
      <c r="BM250" s="226" t="s">
        <v>1292</v>
      </c>
    </row>
    <row r="251" s="2" customFormat="1">
      <c r="A251" s="40"/>
      <c r="B251" s="41"/>
      <c r="C251" s="42"/>
      <c r="D251" s="228" t="s">
        <v>198</v>
      </c>
      <c r="E251" s="42"/>
      <c r="F251" s="229" t="s">
        <v>1291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198</v>
      </c>
      <c r="AU251" s="19" t="s">
        <v>83</v>
      </c>
    </row>
    <row r="252" s="2" customFormat="1" ht="16.5" customHeight="1">
      <c r="A252" s="40"/>
      <c r="B252" s="41"/>
      <c r="C252" s="215" t="s">
        <v>485</v>
      </c>
      <c r="D252" s="215" t="s">
        <v>192</v>
      </c>
      <c r="E252" s="216" t="s">
        <v>1293</v>
      </c>
      <c r="F252" s="217" t="s">
        <v>1294</v>
      </c>
      <c r="G252" s="218" t="s">
        <v>296</v>
      </c>
      <c r="H252" s="219">
        <v>7</v>
      </c>
      <c r="I252" s="220"/>
      <c r="J252" s="221">
        <f>ROUND(I252*H252,2)</f>
        <v>0</v>
      </c>
      <c r="K252" s="217" t="s">
        <v>195</v>
      </c>
      <c r="L252" s="46"/>
      <c r="M252" s="222" t="s">
        <v>19</v>
      </c>
      <c r="N252" s="223" t="s">
        <v>45</v>
      </c>
      <c r="O252" s="86"/>
      <c r="P252" s="224">
        <f>O252*H252</f>
        <v>0</v>
      </c>
      <c r="Q252" s="224">
        <v>0.039269999999999999</v>
      </c>
      <c r="R252" s="224">
        <f>Q252*H252</f>
        <v>0.27488999999999997</v>
      </c>
      <c r="S252" s="224">
        <v>0</v>
      </c>
      <c r="T252" s="225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6" t="s">
        <v>196</v>
      </c>
      <c r="AT252" s="226" t="s">
        <v>192</v>
      </c>
      <c r="AU252" s="226" t="s">
        <v>83</v>
      </c>
      <c r="AY252" s="19" t="s">
        <v>190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9" t="s">
        <v>81</v>
      </c>
      <c r="BK252" s="227">
        <f>ROUND(I252*H252,2)</f>
        <v>0</v>
      </c>
      <c r="BL252" s="19" t="s">
        <v>196</v>
      </c>
      <c r="BM252" s="226" t="s">
        <v>1295</v>
      </c>
    </row>
    <row r="253" s="2" customFormat="1">
      <c r="A253" s="40"/>
      <c r="B253" s="41"/>
      <c r="C253" s="42"/>
      <c r="D253" s="228" t="s">
        <v>198</v>
      </c>
      <c r="E253" s="42"/>
      <c r="F253" s="229" t="s">
        <v>1294</v>
      </c>
      <c r="G253" s="42"/>
      <c r="H253" s="42"/>
      <c r="I253" s="230"/>
      <c r="J253" s="42"/>
      <c r="K253" s="42"/>
      <c r="L253" s="46"/>
      <c r="M253" s="231"/>
      <c r="N253" s="232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198</v>
      </c>
      <c r="AU253" s="19" t="s">
        <v>83</v>
      </c>
    </row>
    <row r="254" s="2" customFormat="1">
      <c r="A254" s="40"/>
      <c r="B254" s="41"/>
      <c r="C254" s="42"/>
      <c r="D254" s="233" t="s">
        <v>200</v>
      </c>
      <c r="E254" s="42"/>
      <c r="F254" s="234" t="s">
        <v>1296</v>
      </c>
      <c r="G254" s="42"/>
      <c r="H254" s="42"/>
      <c r="I254" s="230"/>
      <c r="J254" s="42"/>
      <c r="K254" s="42"/>
      <c r="L254" s="46"/>
      <c r="M254" s="231"/>
      <c r="N254" s="23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200</v>
      </c>
      <c r="AU254" s="19" t="s">
        <v>83</v>
      </c>
    </row>
    <row r="255" s="2" customFormat="1" ht="16.5" customHeight="1">
      <c r="A255" s="40"/>
      <c r="B255" s="41"/>
      <c r="C255" s="267" t="s">
        <v>490</v>
      </c>
      <c r="D255" s="267" t="s">
        <v>276</v>
      </c>
      <c r="E255" s="268" t="s">
        <v>1297</v>
      </c>
      <c r="F255" s="269" t="s">
        <v>1298</v>
      </c>
      <c r="G255" s="270" t="s">
        <v>296</v>
      </c>
      <c r="H255" s="271">
        <v>7</v>
      </c>
      <c r="I255" s="272"/>
      <c r="J255" s="273">
        <f>ROUND(I255*H255,2)</f>
        <v>0</v>
      </c>
      <c r="K255" s="269" t="s">
        <v>195</v>
      </c>
      <c r="L255" s="274"/>
      <c r="M255" s="275" t="s">
        <v>19</v>
      </c>
      <c r="N255" s="276" t="s">
        <v>45</v>
      </c>
      <c r="O255" s="86"/>
      <c r="P255" s="224">
        <f>O255*H255</f>
        <v>0</v>
      </c>
      <c r="Q255" s="224">
        <v>0.52100000000000002</v>
      </c>
      <c r="R255" s="224">
        <f>Q255*H255</f>
        <v>3.6470000000000002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249</v>
      </c>
      <c r="AT255" s="226" t="s">
        <v>276</v>
      </c>
      <c r="AU255" s="226" t="s">
        <v>83</v>
      </c>
      <c r="AY255" s="19" t="s">
        <v>190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9" t="s">
        <v>81</v>
      </c>
      <c r="BK255" s="227">
        <f>ROUND(I255*H255,2)</f>
        <v>0</v>
      </c>
      <c r="BL255" s="19" t="s">
        <v>196</v>
      </c>
      <c r="BM255" s="226" t="s">
        <v>1299</v>
      </c>
    </row>
    <row r="256" s="2" customFormat="1">
      <c r="A256" s="40"/>
      <c r="B256" s="41"/>
      <c r="C256" s="42"/>
      <c r="D256" s="228" t="s">
        <v>198</v>
      </c>
      <c r="E256" s="42"/>
      <c r="F256" s="229" t="s">
        <v>1298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198</v>
      </c>
      <c r="AU256" s="19" t="s">
        <v>83</v>
      </c>
    </row>
    <row r="257" s="2" customFormat="1" ht="21.75" customHeight="1">
      <c r="A257" s="40"/>
      <c r="B257" s="41"/>
      <c r="C257" s="215" t="s">
        <v>495</v>
      </c>
      <c r="D257" s="215" t="s">
        <v>192</v>
      </c>
      <c r="E257" s="216" t="s">
        <v>1300</v>
      </c>
      <c r="F257" s="217" t="s">
        <v>1301</v>
      </c>
      <c r="G257" s="218" t="s">
        <v>296</v>
      </c>
      <c r="H257" s="219">
        <v>7</v>
      </c>
      <c r="I257" s="220"/>
      <c r="J257" s="221">
        <f>ROUND(I257*H257,2)</f>
        <v>0</v>
      </c>
      <c r="K257" s="217" t="s">
        <v>195</v>
      </c>
      <c r="L257" s="46"/>
      <c r="M257" s="222" t="s">
        <v>19</v>
      </c>
      <c r="N257" s="223" t="s">
        <v>45</v>
      </c>
      <c r="O257" s="86"/>
      <c r="P257" s="224">
        <f>O257*H257</f>
        <v>0</v>
      </c>
      <c r="Q257" s="224">
        <v>0.089999999999999997</v>
      </c>
      <c r="R257" s="224">
        <f>Q257*H257</f>
        <v>0.63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196</v>
      </c>
      <c r="AT257" s="226" t="s">
        <v>192</v>
      </c>
      <c r="AU257" s="226" t="s">
        <v>83</v>
      </c>
      <c r="AY257" s="19" t="s">
        <v>190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81</v>
      </c>
      <c r="BK257" s="227">
        <f>ROUND(I257*H257,2)</f>
        <v>0</v>
      </c>
      <c r="BL257" s="19" t="s">
        <v>196</v>
      </c>
      <c r="BM257" s="226" t="s">
        <v>1302</v>
      </c>
    </row>
    <row r="258" s="2" customFormat="1">
      <c r="A258" s="40"/>
      <c r="B258" s="41"/>
      <c r="C258" s="42"/>
      <c r="D258" s="228" t="s">
        <v>198</v>
      </c>
      <c r="E258" s="42"/>
      <c r="F258" s="229" t="s">
        <v>1301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198</v>
      </c>
      <c r="AU258" s="19" t="s">
        <v>83</v>
      </c>
    </row>
    <row r="259" s="2" customFormat="1">
      <c r="A259" s="40"/>
      <c r="B259" s="41"/>
      <c r="C259" s="42"/>
      <c r="D259" s="233" t="s">
        <v>200</v>
      </c>
      <c r="E259" s="42"/>
      <c r="F259" s="234" t="s">
        <v>1409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200</v>
      </c>
      <c r="AU259" s="19" t="s">
        <v>83</v>
      </c>
    </row>
    <row r="260" s="2" customFormat="1" ht="16.5" customHeight="1">
      <c r="A260" s="40"/>
      <c r="B260" s="41"/>
      <c r="C260" s="267" t="s">
        <v>500</v>
      </c>
      <c r="D260" s="267" t="s">
        <v>276</v>
      </c>
      <c r="E260" s="268" t="s">
        <v>1410</v>
      </c>
      <c r="F260" s="269" t="s">
        <v>1411</v>
      </c>
      <c r="G260" s="270" t="s">
        <v>296</v>
      </c>
      <c r="H260" s="271">
        <v>0</v>
      </c>
      <c r="I260" s="272"/>
      <c r="J260" s="273">
        <f>ROUND(I260*H260,2)</f>
        <v>0</v>
      </c>
      <c r="K260" s="269" t="s">
        <v>19</v>
      </c>
      <c r="L260" s="274"/>
      <c r="M260" s="275" t="s">
        <v>19</v>
      </c>
      <c r="N260" s="276" t="s">
        <v>45</v>
      </c>
      <c r="O260" s="86"/>
      <c r="P260" s="224">
        <f>O260*H260</f>
        <v>0</v>
      </c>
      <c r="Q260" s="224">
        <v>0.079000000000000001</v>
      </c>
      <c r="R260" s="224">
        <f>Q260*H260</f>
        <v>0</v>
      </c>
      <c r="S260" s="224">
        <v>0</v>
      </c>
      <c r="T260" s="22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6" t="s">
        <v>249</v>
      </c>
      <c r="AT260" s="226" t="s">
        <v>276</v>
      </c>
      <c r="AU260" s="226" t="s">
        <v>83</v>
      </c>
      <c r="AY260" s="19" t="s">
        <v>190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81</v>
      </c>
      <c r="BK260" s="227">
        <f>ROUND(I260*H260,2)</f>
        <v>0</v>
      </c>
      <c r="BL260" s="19" t="s">
        <v>196</v>
      </c>
      <c r="BM260" s="226" t="s">
        <v>1305</v>
      </c>
    </row>
    <row r="261" s="2" customFormat="1">
      <c r="A261" s="40"/>
      <c r="B261" s="41"/>
      <c r="C261" s="42"/>
      <c r="D261" s="228" t="s">
        <v>198</v>
      </c>
      <c r="E261" s="42"/>
      <c r="F261" s="229" t="s">
        <v>1412</v>
      </c>
      <c r="G261" s="42"/>
      <c r="H261" s="42"/>
      <c r="I261" s="230"/>
      <c r="J261" s="42"/>
      <c r="K261" s="42"/>
      <c r="L261" s="46"/>
      <c r="M261" s="231"/>
      <c r="N261" s="232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198</v>
      </c>
      <c r="AU261" s="19" t="s">
        <v>83</v>
      </c>
    </row>
    <row r="262" s="2" customFormat="1">
      <c r="A262" s="40"/>
      <c r="B262" s="41"/>
      <c r="C262" s="42"/>
      <c r="D262" s="228" t="s">
        <v>303</v>
      </c>
      <c r="E262" s="42"/>
      <c r="F262" s="277" t="s">
        <v>1307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303</v>
      </c>
      <c r="AU262" s="19" t="s">
        <v>83</v>
      </c>
    </row>
    <row r="263" s="2" customFormat="1" ht="16.5" customHeight="1">
      <c r="A263" s="40"/>
      <c r="B263" s="41"/>
      <c r="C263" s="215" t="s">
        <v>504</v>
      </c>
      <c r="D263" s="215" t="s">
        <v>192</v>
      </c>
      <c r="E263" s="216" t="s">
        <v>1060</v>
      </c>
      <c r="F263" s="217" t="s">
        <v>1061</v>
      </c>
      <c r="G263" s="218" t="s">
        <v>110</v>
      </c>
      <c r="H263" s="219">
        <v>450</v>
      </c>
      <c r="I263" s="220"/>
      <c r="J263" s="221">
        <f>ROUND(I263*H263,2)</f>
        <v>0</v>
      </c>
      <c r="K263" s="217" t="s">
        <v>195</v>
      </c>
      <c r="L263" s="46"/>
      <c r="M263" s="222" t="s">
        <v>19</v>
      </c>
      <c r="N263" s="223" t="s">
        <v>45</v>
      </c>
      <c r="O263" s="86"/>
      <c r="P263" s="224">
        <f>O263*H263</f>
        <v>0</v>
      </c>
      <c r="Q263" s="224">
        <v>9.0000000000000006E-05</v>
      </c>
      <c r="R263" s="224">
        <f>Q263*H263</f>
        <v>0.040500000000000001</v>
      </c>
      <c r="S263" s="224">
        <v>0</v>
      </c>
      <c r="T263" s="22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196</v>
      </c>
      <c r="AT263" s="226" t="s">
        <v>192</v>
      </c>
      <c r="AU263" s="226" t="s">
        <v>83</v>
      </c>
      <c r="AY263" s="19" t="s">
        <v>190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81</v>
      </c>
      <c r="BK263" s="227">
        <f>ROUND(I263*H263,2)</f>
        <v>0</v>
      </c>
      <c r="BL263" s="19" t="s">
        <v>196</v>
      </c>
      <c r="BM263" s="226" t="s">
        <v>1308</v>
      </c>
    </row>
    <row r="264" s="2" customFormat="1">
      <c r="A264" s="40"/>
      <c r="B264" s="41"/>
      <c r="C264" s="42"/>
      <c r="D264" s="228" t="s">
        <v>198</v>
      </c>
      <c r="E264" s="42"/>
      <c r="F264" s="229" t="s">
        <v>1063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198</v>
      </c>
      <c r="AU264" s="19" t="s">
        <v>83</v>
      </c>
    </row>
    <row r="265" s="2" customFormat="1">
      <c r="A265" s="40"/>
      <c r="B265" s="41"/>
      <c r="C265" s="42"/>
      <c r="D265" s="233" t="s">
        <v>200</v>
      </c>
      <c r="E265" s="42"/>
      <c r="F265" s="234" t="s">
        <v>1064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200</v>
      </c>
      <c r="AU265" s="19" t="s">
        <v>83</v>
      </c>
    </row>
    <row r="266" s="2" customFormat="1" ht="16.5" customHeight="1">
      <c r="A266" s="40"/>
      <c r="B266" s="41"/>
      <c r="C266" s="215" t="s">
        <v>512</v>
      </c>
      <c r="D266" s="215" t="s">
        <v>192</v>
      </c>
      <c r="E266" s="216" t="s">
        <v>1413</v>
      </c>
      <c r="F266" s="217" t="s">
        <v>1414</v>
      </c>
      <c r="G266" s="218" t="s">
        <v>301</v>
      </c>
      <c r="H266" s="219">
        <v>3</v>
      </c>
      <c r="I266" s="220"/>
      <c r="J266" s="221">
        <f>ROUND(I266*H266,2)</f>
        <v>0</v>
      </c>
      <c r="K266" s="217" t="s">
        <v>19</v>
      </c>
      <c r="L266" s="46"/>
      <c r="M266" s="222" t="s">
        <v>19</v>
      </c>
      <c r="N266" s="223" t="s">
        <v>45</v>
      </c>
      <c r="O266" s="86"/>
      <c r="P266" s="224">
        <f>O266*H266</f>
        <v>0</v>
      </c>
      <c r="Q266" s="224">
        <v>9.0000000000000006E-05</v>
      </c>
      <c r="R266" s="224">
        <f>Q266*H266</f>
        <v>0.00027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196</v>
      </c>
      <c r="AT266" s="226" t="s">
        <v>192</v>
      </c>
      <c r="AU266" s="226" t="s">
        <v>83</v>
      </c>
      <c r="AY266" s="19" t="s">
        <v>190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81</v>
      </c>
      <c r="BK266" s="227">
        <f>ROUND(I266*H266,2)</f>
        <v>0</v>
      </c>
      <c r="BL266" s="19" t="s">
        <v>196</v>
      </c>
      <c r="BM266" s="226" t="s">
        <v>1415</v>
      </c>
    </row>
    <row r="267" s="2" customFormat="1">
      <c r="A267" s="40"/>
      <c r="B267" s="41"/>
      <c r="C267" s="42"/>
      <c r="D267" s="228" t="s">
        <v>198</v>
      </c>
      <c r="E267" s="42"/>
      <c r="F267" s="229" t="s">
        <v>1416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198</v>
      </c>
      <c r="AU267" s="19" t="s">
        <v>83</v>
      </c>
    </row>
    <row r="268" s="2" customFormat="1" ht="16.5" customHeight="1">
      <c r="A268" s="40"/>
      <c r="B268" s="41"/>
      <c r="C268" s="215" t="s">
        <v>517</v>
      </c>
      <c r="D268" s="215" t="s">
        <v>192</v>
      </c>
      <c r="E268" s="216" t="s">
        <v>1417</v>
      </c>
      <c r="F268" s="217" t="s">
        <v>1418</v>
      </c>
      <c r="G268" s="218" t="s">
        <v>301</v>
      </c>
      <c r="H268" s="219">
        <v>2</v>
      </c>
      <c r="I268" s="220"/>
      <c r="J268" s="221">
        <f>ROUND(I268*H268,2)</f>
        <v>0</v>
      </c>
      <c r="K268" s="217" t="s">
        <v>19</v>
      </c>
      <c r="L268" s="46"/>
      <c r="M268" s="222" t="s">
        <v>19</v>
      </c>
      <c r="N268" s="223" t="s">
        <v>45</v>
      </c>
      <c r="O268" s="86"/>
      <c r="P268" s="224">
        <f>O268*H268</f>
        <v>0</v>
      </c>
      <c r="Q268" s="224">
        <v>9.0000000000000006E-05</v>
      </c>
      <c r="R268" s="224">
        <f>Q268*H268</f>
        <v>0.00018000000000000001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196</v>
      </c>
      <c r="AT268" s="226" t="s">
        <v>192</v>
      </c>
      <c r="AU268" s="226" t="s">
        <v>83</v>
      </c>
      <c r="AY268" s="19" t="s">
        <v>190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81</v>
      </c>
      <c r="BK268" s="227">
        <f>ROUND(I268*H268,2)</f>
        <v>0</v>
      </c>
      <c r="BL268" s="19" t="s">
        <v>196</v>
      </c>
      <c r="BM268" s="226" t="s">
        <v>1419</v>
      </c>
    </row>
    <row r="269" s="2" customFormat="1">
      <c r="A269" s="40"/>
      <c r="B269" s="41"/>
      <c r="C269" s="42"/>
      <c r="D269" s="228" t="s">
        <v>198</v>
      </c>
      <c r="E269" s="42"/>
      <c r="F269" s="229" t="s">
        <v>1420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198</v>
      </c>
      <c r="AU269" s="19" t="s">
        <v>83</v>
      </c>
    </row>
    <row r="270" s="12" customFormat="1" ht="22.8" customHeight="1">
      <c r="A270" s="12"/>
      <c r="B270" s="199"/>
      <c r="C270" s="200"/>
      <c r="D270" s="201" t="s">
        <v>73</v>
      </c>
      <c r="E270" s="213" t="s">
        <v>259</v>
      </c>
      <c r="F270" s="213" t="s">
        <v>420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SUM(P271:P274)</f>
        <v>0</v>
      </c>
      <c r="Q270" s="207"/>
      <c r="R270" s="208">
        <f>SUM(R271:R274)</f>
        <v>0.429674</v>
      </c>
      <c r="S270" s="207"/>
      <c r="T270" s="209">
        <f>SUM(T271:T274)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81</v>
      </c>
      <c r="AT270" s="211" t="s">
        <v>73</v>
      </c>
      <c r="AU270" s="211" t="s">
        <v>81</v>
      </c>
      <c r="AY270" s="210" t="s">
        <v>190</v>
      </c>
      <c r="BK270" s="212">
        <f>SUM(BK271:BK274)</f>
        <v>0</v>
      </c>
    </row>
    <row r="271" s="2" customFormat="1" ht="16.5" customHeight="1">
      <c r="A271" s="40"/>
      <c r="B271" s="41"/>
      <c r="C271" s="215" t="s">
        <v>524</v>
      </c>
      <c r="D271" s="215" t="s">
        <v>192</v>
      </c>
      <c r="E271" s="216" t="s">
        <v>1421</v>
      </c>
      <c r="F271" s="217" t="s">
        <v>1422</v>
      </c>
      <c r="G271" s="218" t="s">
        <v>132</v>
      </c>
      <c r="H271" s="219">
        <v>914.20000000000005</v>
      </c>
      <c r="I271" s="220"/>
      <c r="J271" s="221">
        <f>ROUND(I271*H271,2)</f>
        <v>0</v>
      </c>
      <c r="K271" s="217" t="s">
        <v>195</v>
      </c>
      <c r="L271" s="46"/>
      <c r="M271" s="222" t="s">
        <v>19</v>
      </c>
      <c r="N271" s="223" t="s">
        <v>45</v>
      </c>
      <c r="O271" s="86"/>
      <c r="P271" s="224">
        <f>O271*H271</f>
        <v>0</v>
      </c>
      <c r="Q271" s="224">
        <v>0.00046999999999999999</v>
      </c>
      <c r="R271" s="224">
        <f>Q271*H271</f>
        <v>0.429674</v>
      </c>
      <c r="S271" s="224">
        <v>0</v>
      </c>
      <c r="T271" s="22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6" t="s">
        <v>196</v>
      </c>
      <c r="AT271" s="226" t="s">
        <v>192</v>
      </c>
      <c r="AU271" s="226" t="s">
        <v>83</v>
      </c>
      <c r="AY271" s="19" t="s">
        <v>190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9" t="s">
        <v>81</v>
      </c>
      <c r="BK271" s="227">
        <f>ROUND(I271*H271,2)</f>
        <v>0</v>
      </c>
      <c r="BL271" s="19" t="s">
        <v>196</v>
      </c>
      <c r="BM271" s="226" t="s">
        <v>1423</v>
      </c>
    </row>
    <row r="272" s="2" customFormat="1">
      <c r="A272" s="40"/>
      <c r="B272" s="41"/>
      <c r="C272" s="42"/>
      <c r="D272" s="228" t="s">
        <v>198</v>
      </c>
      <c r="E272" s="42"/>
      <c r="F272" s="229" t="s">
        <v>1424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198</v>
      </c>
      <c r="AU272" s="19" t="s">
        <v>83</v>
      </c>
    </row>
    <row r="273" s="2" customFormat="1">
      <c r="A273" s="40"/>
      <c r="B273" s="41"/>
      <c r="C273" s="42"/>
      <c r="D273" s="233" t="s">
        <v>200</v>
      </c>
      <c r="E273" s="42"/>
      <c r="F273" s="234" t="s">
        <v>1425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200</v>
      </c>
      <c r="AU273" s="19" t="s">
        <v>83</v>
      </c>
    </row>
    <row r="274" s="13" customFormat="1">
      <c r="A274" s="13"/>
      <c r="B274" s="235"/>
      <c r="C274" s="236"/>
      <c r="D274" s="228" t="s">
        <v>202</v>
      </c>
      <c r="E274" s="237" t="s">
        <v>19</v>
      </c>
      <c r="F274" s="238" t="s">
        <v>1426</v>
      </c>
      <c r="G274" s="236"/>
      <c r="H274" s="239">
        <v>914.20000000000005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202</v>
      </c>
      <c r="AU274" s="245" t="s">
        <v>83</v>
      </c>
      <c r="AV274" s="13" t="s">
        <v>83</v>
      </c>
      <c r="AW274" s="13" t="s">
        <v>35</v>
      </c>
      <c r="AX274" s="13" t="s">
        <v>81</v>
      </c>
      <c r="AY274" s="245" t="s">
        <v>190</v>
      </c>
    </row>
    <row r="275" s="12" customFormat="1" ht="22.8" customHeight="1">
      <c r="A275" s="12"/>
      <c r="B275" s="199"/>
      <c r="C275" s="200"/>
      <c r="D275" s="201" t="s">
        <v>73</v>
      </c>
      <c r="E275" s="213" t="s">
        <v>560</v>
      </c>
      <c r="F275" s="213" t="s">
        <v>561</v>
      </c>
      <c r="G275" s="200"/>
      <c r="H275" s="200"/>
      <c r="I275" s="203"/>
      <c r="J275" s="214">
        <f>BK275</f>
        <v>0</v>
      </c>
      <c r="K275" s="200"/>
      <c r="L275" s="205"/>
      <c r="M275" s="206"/>
      <c r="N275" s="207"/>
      <c r="O275" s="207"/>
      <c r="P275" s="208">
        <f>SUM(P276:P285)</f>
        <v>0</v>
      </c>
      <c r="Q275" s="207"/>
      <c r="R275" s="208">
        <f>SUM(R276:R285)</f>
        <v>0</v>
      </c>
      <c r="S275" s="207"/>
      <c r="T275" s="209">
        <f>SUM(T276:T285)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0" t="s">
        <v>81</v>
      </c>
      <c r="AT275" s="211" t="s">
        <v>73</v>
      </c>
      <c r="AU275" s="211" t="s">
        <v>81</v>
      </c>
      <c r="AY275" s="210" t="s">
        <v>190</v>
      </c>
      <c r="BK275" s="212">
        <f>SUM(BK276:BK285)</f>
        <v>0</v>
      </c>
    </row>
    <row r="276" s="2" customFormat="1" ht="16.5" customHeight="1">
      <c r="A276" s="40"/>
      <c r="B276" s="41"/>
      <c r="C276" s="215" t="s">
        <v>529</v>
      </c>
      <c r="D276" s="215" t="s">
        <v>192</v>
      </c>
      <c r="E276" s="216" t="s">
        <v>1066</v>
      </c>
      <c r="F276" s="217" t="s">
        <v>1067</v>
      </c>
      <c r="G276" s="218" t="s">
        <v>279</v>
      </c>
      <c r="H276" s="219">
        <v>7.5599999999999996</v>
      </c>
      <c r="I276" s="220"/>
      <c r="J276" s="221">
        <f>ROUND(I276*H276,2)</f>
        <v>0</v>
      </c>
      <c r="K276" s="217" t="s">
        <v>195</v>
      </c>
      <c r="L276" s="46"/>
      <c r="M276" s="222" t="s">
        <v>19</v>
      </c>
      <c r="N276" s="223" t="s">
        <v>45</v>
      </c>
      <c r="O276" s="86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196</v>
      </c>
      <c r="AT276" s="226" t="s">
        <v>192</v>
      </c>
      <c r="AU276" s="226" t="s">
        <v>83</v>
      </c>
      <c r="AY276" s="19" t="s">
        <v>190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81</v>
      </c>
      <c r="BK276" s="227">
        <f>ROUND(I276*H276,2)</f>
        <v>0</v>
      </c>
      <c r="BL276" s="19" t="s">
        <v>196</v>
      </c>
      <c r="BM276" s="226" t="s">
        <v>1309</v>
      </c>
    </row>
    <row r="277" s="2" customFormat="1">
      <c r="A277" s="40"/>
      <c r="B277" s="41"/>
      <c r="C277" s="42"/>
      <c r="D277" s="228" t="s">
        <v>198</v>
      </c>
      <c r="E277" s="42"/>
      <c r="F277" s="229" t="s">
        <v>1069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198</v>
      </c>
      <c r="AU277" s="19" t="s">
        <v>83</v>
      </c>
    </row>
    <row r="278" s="2" customFormat="1">
      <c r="A278" s="40"/>
      <c r="B278" s="41"/>
      <c r="C278" s="42"/>
      <c r="D278" s="233" t="s">
        <v>200</v>
      </c>
      <c r="E278" s="42"/>
      <c r="F278" s="234" t="s">
        <v>1070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200</v>
      </c>
      <c r="AU278" s="19" t="s">
        <v>83</v>
      </c>
    </row>
    <row r="279" s="2" customFormat="1" ht="16.5" customHeight="1">
      <c r="A279" s="40"/>
      <c r="B279" s="41"/>
      <c r="C279" s="215" t="s">
        <v>536</v>
      </c>
      <c r="D279" s="215" t="s">
        <v>192</v>
      </c>
      <c r="E279" s="216" t="s">
        <v>1072</v>
      </c>
      <c r="F279" s="217" t="s">
        <v>1073</v>
      </c>
      <c r="G279" s="218" t="s">
        <v>279</v>
      </c>
      <c r="H279" s="219">
        <v>75.599999999999994</v>
      </c>
      <c r="I279" s="220"/>
      <c r="J279" s="221">
        <f>ROUND(I279*H279,2)</f>
        <v>0</v>
      </c>
      <c r="K279" s="217" t="s">
        <v>195</v>
      </c>
      <c r="L279" s="46"/>
      <c r="M279" s="222" t="s">
        <v>19</v>
      </c>
      <c r="N279" s="223" t="s">
        <v>45</v>
      </c>
      <c r="O279" s="86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196</v>
      </c>
      <c r="AT279" s="226" t="s">
        <v>192</v>
      </c>
      <c r="AU279" s="226" t="s">
        <v>83</v>
      </c>
      <c r="AY279" s="19" t="s">
        <v>190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9" t="s">
        <v>81</v>
      </c>
      <c r="BK279" s="227">
        <f>ROUND(I279*H279,2)</f>
        <v>0</v>
      </c>
      <c r="BL279" s="19" t="s">
        <v>196</v>
      </c>
      <c r="BM279" s="226" t="s">
        <v>1310</v>
      </c>
    </row>
    <row r="280" s="2" customFormat="1">
      <c r="A280" s="40"/>
      <c r="B280" s="41"/>
      <c r="C280" s="42"/>
      <c r="D280" s="228" t="s">
        <v>198</v>
      </c>
      <c r="E280" s="42"/>
      <c r="F280" s="229" t="s">
        <v>1075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198</v>
      </c>
      <c r="AU280" s="19" t="s">
        <v>83</v>
      </c>
    </row>
    <row r="281" s="2" customFormat="1">
      <c r="A281" s="40"/>
      <c r="B281" s="41"/>
      <c r="C281" s="42"/>
      <c r="D281" s="233" t="s">
        <v>200</v>
      </c>
      <c r="E281" s="42"/>
      <c r="F281" s="234" t="s">
        <v>1076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200</v>
      </c>
      <c r="AU281" s="19" t="s">
        <v>83</v>
      </c>
    </row>
    <row r="282" s="13" customFormat="1">
      <c r="A282" s="13"/>
      <c r="B282" s="235"/>
      <c r="C282" s="236"/>
      <c r="D282" s="228" t="s">
        <v>202</v>
      </c>
      <c r="E282" s="236"/>
      <c r="F282" s="238" t="s">
        <v>1427</v>
      </c>
      <c r="G282" s="236"/>
      <c r="H282" s="239">
        <v>75.599999999999994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202</v>
      </c>
      <c r="AU282" s="245" t="s">
        <v>83</v>
      </c>
      <c r="AV282" s="13" t="s">
        <v>83</v>
      </c>
      <c r="AW282" s="13" t="s">
        <v>4</v>
      </c>
      <c r="AX282" s="13" t="s">
        <v>81</v>
      </c>
      <c r="AY282" s="245" t="s">
        <v>190</v>
      </c>
    </row>
    <row r="283" s="2" customFormat="1" ht="21.75" customHeight="1">
      <c r="A283" s="40"/>
      <c r="B283" s="41"/>
      <c r="C283" s="215" t="s">
        <v>542</v>
      </c>
      <c r="D283" s="215" t="s">
        <v>192</v>
      </c>
      <c r="E283" s="216" t="s">
        <v>1312</v>
      </c>
      <c r="F283" s="217" t="s">
        <v>1313</v>
      </c>
      <c r="G283" s="218" t="s">
        <v>279</v>
      </c>
      <c r="H283" s="219">
        <v>5.6699999999999999</v>
      </c>
      <c r="I283" s="220"/>
      <c r="J283" s="221">
        <f>ROUND(I283*H283,2)</f>
        <v>0</v>
      </c>
      <c r="K283" s="217" t="s">
        <v>195</v>
      </c>
      <c r="L283" s="46"/>
      <c r="M283" s="222" t="s">
        <v>19</v>
      </c>
      <c r="N283" s="223" t="s">
        <v>45</v>
      </c>
      <c r="O283" s="86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196</v>
      </c>
      <c r="AT283" s="226" t="s">
        <v>192</v>
      </c>
      <c r="AU283" s="226" t="s">
        <v>83</v>
      </c>
      <c r="AY283" s="19" t="s">
        <v>190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81</v>
      </c>
      <c r="BK283" s="227">
        <f>ROUND(I283*H283,2)</f>
        <v>0</v>
      </c>
      <c r="BL283" s="19" t="s">
        <v>196</v>
      </c>
      <c r="BM283" s="226" t="s">
        <v>1314</v>
      </c>
    </row>
    <row r="284" s="2" customFormat="1">
      <c r="A284" s="40"/>
      <c r="B284" s="41"/>
      <c r="C284" s="42"/>
      <c r="D284" s="228" t="s">
        <v>198</v>
      </c>
      <c r="E284" s="42"/>
      <c r="F284" s="229" t="s">
        <v>1315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198</v>
      </c>
      <c r="AU284" s="19" t="s">
        <v>83</v>
      </c>
    </row>
    <row r="285" s="2" customFormat="1">
      <c r="A285" s="40"/>
      <c r="B285" s="41"/>
      <c r="C285" s="42"/>
      <c r="D285" s="233" t="s">
        <v>200</v>
      </c>
      <c r="E285" s="42"/>
      <c r="F285" s="234" t="s">
        <v>1316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200</v>
      </c>
      <c r="AU285" s="19" t="s">
        <v>83</v>
      </c>
    </row>
    <row r="286" s="12" customFormat="1" ht="22.8" customHeight="1">
      <c r="A286" s="12"/>
      <c r="B286" s="199"/>
      <c r="C286" s="200"/>
      <c r="D286" s="201" t="s">
        <v>73</v>
      </c>
      <c r="E286" s="213" t="s">
        <v>578</v>
      </c>
      <c r="F286" s="213" t="s">
        <v>579</v>
      </c>
      <c r="G286" s="200"/>
      <c r="H286" s="200"/>
      <c r="I286" s="203"/>
      <c r="J286" s="214">
        <f>BK286</f>
        <v>0</v>
      </c>
      <c r="K286" s="200"/>
      <c r="L286" s="205"/>
      <c r="M286" s="206"/>
      <c r="N286" s="207"/>
      <c r="O286" s="207"/>
      <c r="P286" s="208">
        <f>SUM(P287:P292)</f>
        <v>0</v>
      </c>
      <c r="Q286" s="207"/>
      <c r="R286" s="208">
        <f>SUM(R287:R292)</f>
        <v>0</v>
      </c>
      <c r="S286" s="207"/>
      <c r="T286" s="209">
        <f>SUM(T287:T292)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0" t="s">
        <v>81</v>
      </c>
      <c r="AT286" s="211" t="s">
        <v>73</v>
      </c>
      <c r="AU286" s="211" t="s">
        <v>81</v>
      </c>
      <c r="AY286" s="210" t="s">
        <v>190</v>
      </c>
      <c r="BK286" s="212">
        <f>SUM(BK287:BK292)</f>
        <v>0</v>
      </c>
    </row>
    <row r="287" s="2" customFormat="1" ht="16.5" customHeight="1">
      <c r="A287" s="40"/>
      <c r="B287" s="41"/>
      <c r="C287" s="215" t="s">
        <v>548</v>
      </c>
      <c r="D287" s="215" t="s">
        <v>192</v>
      </c>
      <c r="E287" s="216" t="s">
        <v>1084</v>
      </c>
      <c r="F287" s="217" t="s">
        <v>1085</v>
      </c>
      <c r="G287" s="218" t="s">
        <v>279</v>
      </c>
      <c r="H287" s="219">
        <v>25.347000000000001</v>
      </c>
      <c r="I287" s="220"/>
      <c r="J287" s="221">
        <f>ROUND(I287*H287,2)</f>
        <v>0</v>
      </c>
      <c r="K287" s="217" t="s">
        <v>195</v>
      </c>
      <c r="L287" s="46"/>
      <c r="M287" s="222" t="s">
        <v>19</v>
      </c>
      <c r="N287" s="223" t="s">
        <v>45</v>
      </c>
      <c r="O287" s="86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196</v>
      </c>
      <c r="AT287" s="226" t="s">
        <v>192</v>
      </c>
      <c r="AU287" s="226" t="s">
        <v>83</v>
      </c>
      <c r="AY287" s="19" t="s">
        <v>190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81</v>
      </c>
      <c r="BK287" s="227">
        <f>ROUND(I287*H287,2)</f>
        <v>0</v>
      </c>
      <c r="BL287" s="19" t="s">
        <v>196</v>
      </c>
      <c r="BM287" s="226" t="s">
        <v>1318</v>
      </c>
    </row>
    <row r="288" s="2" customFormat="1">
      <c r="A288" s="40"/>
      <c r="B288" s="41"/>
      <c r="C288" s="42"/>
      <c r="D288" s="228" t="s">
        <v>198</v>
      </c>
      <c r="E288" s="42"/>
      <c r="F288" s="229" t="s">
        <v>1087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198</v>
      </c>
      <c r="AU288" s="19" t="s">
        <v>83</v>
      </c>
    </row>
    <row r="289" s="2" customFormat="1">
      <c r="A289" s="40"/>
      <c r="B289" s="41"/>
      <c r="C289" s="42"/>
      <c r="D289" s="233" t="s">
        <v>200</v>
      </c>
      <c r="E289" s="42"/>
      <c r="F289" s="234" t="s">
        <v>1088</v>
      </c>
      <c r="G289" s="42"/>
      <c r="H289" s="42"/>
      <c r="I289" s="230"/>
      <c r="J289" s="42"/>
      <c r="K289" s="42"/>
      <c r="L289" s="46"/>
      <c r="M289" s="231"/>
      <c r="N289" s="23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200</v>
      </c>
      <c r="AU289" s="19" t="s">
        <v>83</v>
      </c>
    </row>
    <row r="290" s="2" customFormat="1" ht="21.75" customHeight="1">
      <c r="A290" s="40"/>
      <c r="B290" s="41"/>
      <c r="C290" s="215" t="s">
        <v>554</v>
      </c>
      <c r="D290" s="215" t="s">
        <v>192</v>
      </c>
      <c r="E290" s="216" t="s">
        <v>1090</v>
      </c>
      <c r="F290" s="217" t="s">
        <v>1091</v>
      </c>
      <c r="G290" s="218" t="s">
        <v>279</v>
      </c>
      <c r="H290" s="219">
        <v>25.347000000000001</v>
      </c>
      <c r="I290" s="220"/>
      <c r="J290" s="221">
        <f>ROUND(I290*H290,2)</f>
        <v>0</v>
      </c>
      <c r="K290" s="217" t="s">
        <v>195</v>
      </c>
      <c r="L290" s="46"/>
      <c r="M290" s="222" t="s">
        <v>19</v>
      </c>
      <c r="N290" s="223" t="s">
        <v>45</v>
      </c>
      <c r="O290" s="86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196</v>
      </c>
      <c r="AT290" s="226" t="s">
        <v>192</v>
      </c>
      <c r="AU290" s="226" t="s">
        <v>83</v>
      </c>
      <c r="AY290" s="19" t="s">
        <v>190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81</v>
      </c>
      <c r="BK290" s="227">
        <f>ROUND(I290*H290,2)</f>
        <v>0</v>
      </c>
      <c r="BL290" s="19" t="s">
        <v>196</v>
      </c>
      <c r="BM290" s="226" t="s">
        <v>1319</v>
      </c>
    </row>
    <row r="291" s="2" customFormat="1">
      <c r="A291" s="40"/>
      <c r="B291" s="41"/>
      <c r="C291" s="42"/>
      <c r="D291" s="228" t="s">
        <v>198</v>
      </c>
      <c r="E291" s="42"/>
      <c r="F291" s="229" t="s">
        <v>1093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198</v>
      </c>
      <c r="AU291" s="19" t="s">
        <v>83</v>
      </c>
    </row>
    <row r="292" s="2" customFormat="1">
      <c r="A292" s="40"/>
      <c r="B292" s="41"/>
      <c r="C292" s="42"/>
      <c r="D292" s="233" t="s">
        <v>200</v>
      </c>
      <c r="E292" s="42"/>
      <c r="F292" s="234" t="s">
        <v>1094</v>
      </c>
      <c r="G292" s="42"/>
      <c r="H292" s="42"/>
      <c r="I292" s="230"/>
      <c r="J292" s="42"/>
      <c r="K292" s="42"/>
      <c r="L292" s="46"/>
      <c r="M292" s="231"/>
      <c r="N292" s="232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200</v>
      </c>
      <c r="AU292" s="19" t="s">
        <v>83</v>
      </c>
    </row>
    <row r="293" s="12" customFormat="1" ht="25.92" customHeight="1">
      <c r="A293" s="12"/>
      <c r="B293" s="199"/>
      <c r="C293" s="200"/>
      <c r="D293" s="201" t="s">
        <v>73</v>
      </c>
      <c r="E293" s="202" t="s">
        <v>1095</v>
      </c>
      <c r="F293" s="202" t="s">
        <v>1096</v>
      </c>
      <c r="G293" s="200"/>
      <c r="H293" s="200"/>
      <c r="I293" s="203"/>
      <c r="J293" s="204">
        <f>BK293</f>
        <v>0</v>
      </c>
      <c r="K293" s="200"/>
      <c r="L293" s="205"/>
      <c r="M293" s="206"/>
      <c r="N293" s="207"/>
      <c r="O293" s="207"/>
      <c r="P293" s="208">
        <f>P294+P304+P308</f>
        <v>0</v>
      </c>
      <c r="Q293" s="207"/>
      <c r="R293" s="208">
        <f>R294+R304+R308</f>
        <v>0</v>
      </c>
      <c r="S293" s="207"/>
      <c r="T293" s="209">
        <f>T294+T304+T308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224</v>
      </c>
      <c r="AT293" s="211" t="s">
        <v>73</v>
      </c>
      <c r="AU293" s="211" t="s">
        <v>74</v>
      </c>
      <c r="AY293" s="210" t="s">
        <v>190</v>
      </c>
      <c r="BK293" s="212">
        <f>BK294+BK304+BK308</f>
        <v>0</v>
      </c>
    </row>
    <row r="294" s="12" customFormat="1" ht="22.8" customHeight="1">
      <c r="A294" s="12"/>
      <c r="B294" s="199"/>
      <c r="C294" s="200"/>
      <c r="D294" s="201" t="s">
        <v>73</v>
      </c>
      <c r="E294" s="213" t="s">
        <v>1097</v>
      </c>
      <c r="F294" s="213" t="s">
        <v>1098</v>
      </c>
      <c r="G294" s="200"/>
      <c r="H294" s="200"/>
      <c r="I294" s="203"/>
      <c r="J294" s="214">
        <f>BK294</f>
        <v>0</v>
      </c>
      <c r="K294" s="200"/>
      <c r="L294" s="205"/>
      <c r="M294" s="206"/>
      <c r="N294" s="207"/>
      <c r="O294" s="207"/>
      <c r="P294" s="208">
        <f>SUM(P295:P303)</f>
        <v>0</v>
      </c>
      <c r="Q294" s="207"/>
      <c r="R294" s="208">
        <f>SUM(R295:R303)</f>
        <v>0</v>
      </c>
      <c r="S294" s="207"/>
      <c r="T294" s="209">
        <f>SUM(T295:T303)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0" t="s">
        <v>224</v>
      </c>
      <c r="AT294" s="211" t="s">
        <v>73</v>
      </c>
      <c r="AU294" s="211" t="s">
        <v>81</v>
      </c>
      <c r="AY294" s="210" t="s">
        <v>190</v>
      </c>
      <c r="BK294" s="212">
        <f>SUM(BK295:BK303)</f>
        <v>0</v>
      </c>
    </row>
    <row r="295" s="2" customFormat="1" ht="16.5" customHeight="1">
      <c r="A295" s="40"/>
      <c r="B295" s="41"/>
      <c r="C295" s="215" t="s">
        <v>562</v>
      </c>
      <c r="D295" s="215" t="s">
        <v>192</v>
      </c>
      <c r="E295" s="216" t="s">
        <v>1100</v>
      </c>
      <c r="F295" s="217" t="s">
        <v>1101</v>
      </c>
      <c r="G295" s="218" t="s">
        <v>301</v>
      </c>
      <c r="H295" s="219">
        <v>1</v>
      </c>
      <c r="I295" s="220"/>
      <c r="J295" s="221">
        <f>ROUND(I295*H295,2)</f>
        <v>0</v>
      </c>
      <c r="K295" s="217" t="s">
        <v>195</v>
      </c>
      <c r="L295" s="46"/>
      <c r="M295" s="222" t="s">
        <v>19</v>
      </c>
      <c r="N295" s="223" t="s">
        <v>45</v>
      </c>
      <c r="O295" s="86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1102</v>
      </c>
      <c r="AT295" s="226" t="s">
        <v>192</v>
      </c>
      <c r="AU295" s="226" t="s">
        <v>83</v>
      </c>
      <c r="AY295" s="19" t="s">
        <v>190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81</v>
      </c>
      <c r="BK295" s="227">
        <f>ROUND(I295*H295,2)</f>
        <v>0</v>
      </c>
      <c r="BL295" s="19" t="s">
        <v>1102</v>
      </c>
      <c r="BM295" s="226" t="s">
        <v>1320</v>
      </c>
    </row>
    <row r="296" s="2" customFormat="1">
      <c r="A296" s="40"/>
      <c r="B296" s="41"/>
      <c r="C296" s="42"/>
      <c r="D296" s="228" t="s">
        <v>198</v>
      </c>
      <c r="E296" s="42"/>
      <c r="F296" s="229" t="s">
        <v>1101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198</v>
      </c>
      <c r="AU296" s="19" t="s">
        <v>83</v>
      </c>
    </row>
    <row r="297" s="2" customFormat="1">
      <c r="A297" s="40"/>
      <c r="B297" s="41"/>
      <c r="C297" s="42"/>
      <c r="D297" s="233" t="s">
        <v>200</v>
      </c>
      <c r="E297" s="42"/>
      <c r="F297" s="234" t="s">
        <v>1104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200</v>
      </c>
      <c r="AU297" s="19" t="s">
        <v>83</v>
      </c>
    </row>
    <row r="298" s="2" customFormat="1" ht="16.5" customHeight="1">
      <c r="A298" s="40"/>
      <c r="B298" s="41"/>
      <c r="C298" s="215" t="s">
        <v>568</v>
      </c>
      <c r="D298" s="215" t="s">
        <v>192</v>
      </c>
      <c r="E298" s="216" t="s">
        <v>1106</v>
      </c>
      <c r="F298" s="217" t="s">
        <v>1107</v>
      </c>
      <c r="G298" s="218" t="s">
        <v>301</v>
      </c>
      <c r="H298" s="219">
        <v>1</v>
      </c>
      <c r="I298" s="220"/>
      <c r="J298" s="221">
        <f>ROUND(I298*H298,2)</f>
        <v>0</v>
      </c>
      <c r="K298" s="217" t="s">
        <v>195</v>
      </c>
      <c r="L298" s="46"/>
      <c r="M298" s="222" t="s">
        <v>19</v>
      </c>
      <c r="N298" s="223" t="s">
        <v>45</v>
      </c>
      <c r="O298" s="86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1102</v>
      </c>
      <c r="AT298" s="226" t="s">
        <v>192</v>
      </c>
      <c r="AU298" s="226" t="s">
        <v>83</v>
      </c>
      <c r="AY298" s="19" t="s">
        <v>190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81</v>
      </c>
      <c r="BK298" s="227">
        <f>ROUND(I298*H298,2)</f>
        <v>0</v>
      </c>
      <c r="BL298" s="19" t="s">
        <v>1102</v>
      </c>
      <c r="BM298" s="226" t="s">
        <v>1321</v>
      </c>
    </row>
    <row r="299" s="2" customFormat="1">
      <c r="A299" s="40"/>
      <c r="B299" s="41"/>
      <c r="C299" s="42"/>
      <c r="D299" s="228" t="s">
        <v>198</v>
      </c>
      <c r="E299" s="42"/>
      <c r="F299" s="229" t="s">
        <v>1107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198</v>
      </c>
      <c r="AU299" s="19" t="s">
        <v>83</v>
      </c>
    </row>
    <row r="300" s="2" customFormat="1">
      <c r="A300" s="40"/>
      <c r="B300" s="41"/>
      <c r="C300" s="42"/>
      <c r="D300" s="233" t="s">
        <v>200</v>
      </c>
      <c r="E300" s="42"/>
      <c r="F300" s="234" t="s">
        <v>1109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200</v>
      </c>
      <c r="AU300" s="19" t="s">
        <v>83</v>
      </c>
    </row>
    <row r="301" s="2" customFormat="1" ht="16.5" customHeight="1">
      <c r="A301" s="40"/>
      <c r="B301" s="41"/>
      <c r="C301" s="215" t="s">
        <v>573</v>
      </c>
      <c r="D301" s="215" t="s">
        <v>192</v>
      </c>
      <c r="E301" s="216" t="s">
        <v>1111</v>
      </c>
      <c r="F301" s="217" t="s">
        <v>1112</v>
      </c>
      <c r="G301" s="218" t="s">
        <v>301</v>
      </c>
      <c r="H301" s="219">
        <v>1</v>
      </c>
      <c r="I301" s="220"/>
      <c r="J301" s="221">
        <f>ROUND(I301*H301,2)</f>
        <v>0</v>
      </c>
      <c r="K301" s="217" t="s">
        <v>195</v>
      </c>
      <c r="L301" s="46"/>
      <c r="M301" s="222" t="s">
        <v>19</v>
      </c>
      <c r="N301" s="223" t="s">
        <v>45</v>
      </c>
      <c r="O301" s="86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1102</v>
      </c>
      <c r="AT301" s="226" t="s">
        <v>192</v>
      </c>
      <c r="AU301" s="226" t="s">
        <v>83</v>
      </c>
      <c r="AY301" s="19" t="s">
        <v>190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9" t="s">
        <v>81</v>
      </c>
      <c r="BK301" s="227">
        <f>ROUND(I301*H301,2)</f>
        <v>0</v>
      </c>
      <c r="BL301" s="19" t="s">
        <v>1102</v>
      </c>
      <c r="BM301" s="226" t="s">
        <v>1322</v>
      </c>
    </row>
    <row r="302" s="2" customFormat="1">
      <c r="A302" s="40"/>
      <c r="B302" s="41"/>
      <c r="C302" s="42"/>
      <c r="D302" s="228" t="s">
        <v>198</v>
      </c>
      <c r="E302" s="42"/>
      <c r="F302" s="229" t="s">
        <v>1112</v>
      </c>
      <c r="G302" s="42"/>
      <c r="H302" s="42"/>
      <c r="I302" s="230"/>
      <c r="J302" s="42"/>
      <c r="K302" s="42"/>
      <c r="L302" s="46"/>
      <c r="M302" s="231"/>
      <c r="N302" s="232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198</v>
      </c>
      <c r="AU302" s="19" t="s">
        <v>83</v>
      </c>
    </row>
    <row r="303" s="2" customFormat="1">
      <c r="A303" s="40"/>
      <c r="B303" s="41"/>
      <c r="C303" s="42"/>
      <c r="D303" s="233" t="s">
        <v>200</v>
      </c>
      <c r="E303" s="42"/>
      <c r="F303" s="234" t="s">
        <v>1114</v>
      </c>
      <c r="G303" s="42"/>
      <c r="H303" s="42"/>
      <c r="I303" s="230"/>
      <c r="J303" s="42"/>
      <c r="K303" s="42"/>
      <c r="L303" s="46"/>
      <c r="M303" s="231"/>
      <c r="N303" s="23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200</v>
      </c>
      <c r="AU303" s="19" t="s">
        <v>83</v>
      </c>
    </row>
    <row r="304" s="12" customFormat="1" ht="22.8" customHeight="1">
      <c r="A304" s="12"/>
      <c r="B304" s="199"/>
      <c r="C304" s="200"/>
      <c r="D304" s="201" t="s">
        <v>73</v>
      </c>
      <c r="E304" s="213" t="s">
        <v>1115</v>
      </c>
      <c r="F304" s="213" t="s">
        <v>1116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SUM(P305:P307)</f>
        <v>0</v>
      </c>
      <c r="Q304" s="207"/>
      <c r="R304" s="208">
        <f>SUM(R305:R307)</f>
        <v>0</v>
      </c>
      <c r="S304" s="207"/>
      <c r="T304" s="209">
        <f>SUM(T305:T307)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224</v>
      </c>
      <c r="AT304" s="211" t="s">
        <v>73</v>
      </c>
      <c r="AU304" s="211" t="s">
        <v>81</v>
      </c>
      <c r="AY304" s="210" t="s">
        <v>190</v>
      </c>
      <c r="BK304" s="212">
        <f>SUM(BK305:BK307)</f>
        <v>0</v>
      </c>
    </row>
    <row r="305" s="2" customFormat="1" ht="16.5" customHeight="1">
      <c r="A305" s="40"/>
      <c r="B305" s="41"/>
      <c r="C305" s="215" t="s">
        <v>580</v>
      </c>
      <c r="D305" s="215" t="s">
        <v>192</v>
      </c>
      <c r="E305" s="216" t="s">
        <v>1118</v>
      </c>
      <c r="F305" s="217" t="s">
        <v>1119</v>
      </c>
      <c r="G305" s="218" t="s">
        <v>301</v>
      </c>
      <c r="H305" s="219">
        <v>1</v>
      </c>
      <c r="I305" s="220"/>
      <c r="J305" s="221">
        <f>ROUND(I305*H305,2)</f>
        <v>0</v>
      </c>
      <c r="K305" s="217" t="s">
        <v>195</v>
      </c>
      <c r="L305" s="46"/>
      <c r="M305" s="222" t="s">
        <v>19</v>
      </c>
      <c r="N305" s="223" t="s">
        <v>45</v>
      </c>
      <c r="O305" s="86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6" t="s">
        <v>1102</v>
      </c>
      <c r="AT305" s="226" t="s">
        <v>192</v>
      </c>
      <c r="AU305" s="226" t="s">
        <v>83</v>
      </c>
      <c r="AY305" s="19" t="s">
        <v>190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81</v>
      </c>
      <c r="BK305" s="227">
        <f>ROUND(I305*H305,2)</f>
        <v>0</v>
      </c>
      <c r="BL305" s="19" t="s">
        <v>1102</v>
      </c>
      <c r="BM305" s="226" t="s">
        <v>1323</v>
      </c>
    </row>
    <row r="306" s="2" customFormat="1">
      <c r="A306" s="40"/>
      <c r="B306" s="41"/>
      <c r="C306" s="42"/>
      <c r="D306" s="228" t="s">
        <v>198</v>
      </c>
      <c r="E306" s="42"/>
      <c r="F306" s="229" t="s">
        <v>1119</v>
      </c>
      <c r="G306" s="42"/>
      <c r="H306" s="42"/>
      <c r="I306" s="230"/>
      <c r="J306" s="42"/>
      <c r="K306" s="42"/>
      <c r="L306" s="46"/>
      <c r="M306" s="231"/>
      <c r="N306" s="23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198</v>
      </c>
      <c r="AU306" s="19" t="s">
        <v>83</v>
      </c>
    </row>
    <row r="307" s="2" customFormat="1">
      <c r="A307" s="40"/>
      <c r="B307" s="41"/>
      <c r="C307" s="42"/>
      <c r="D307" s="233" t="s">
        <v>200</v>
      </c>
      <c r="E307" s="42"/>
      <c r="F307" s="234" t="s">
        <v>1121</v>
      </c>
      <c r="G307" s="42"/>
      <c r="H307" s="42"/>
      <c r="I307" s="230"/>
      <c r="J307" s="42"/>
      <c r="K307" s="42"/>
      <c r="L307" s="46"/>
      <c r="M307" s="231"/>
      <c r="N307" s="23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200</v>
      </c>
      <c r="AU307" s="19" t="s">
        <v>83</v>
      </c>
    </row>
    <row r="308" s="12" customFormat="1" ht="22.8" customHeight="1">
      <c r="A308" s="12"/>
      <c r="B308" s="199"/>
      <c r="C308" s="200"/>
      <c r="D308" s="201" t="s">
        <v>73</v>
      </c>
      <c r="E308" s="213" t="s">
        <v>1126</v>
      </c>
      <c r="F308" s="213" t="s">
        <v>1127</v>
      </c>
      <c r="G308" s="200"/>
      <c r="H308" s="200"/>
      <c r="I308" s="203"/>
      <c r="J308" s="214">
        <f>BK308</f>
        <v>0</v>
      </c>
      <c r="K308" s="200"/>
      <c r="L308" s="205"/>
      <c r="M308" s="206"/>
      <c r="N308" s="207"/>
      <c r="O308" s="207"/>
      <c r="P308" s="208">
        <f>SUM(P309:P313)</f>
        <v>0</v>
      </c>
      <c r="Q308" s="207"/>
      <c r="R308" s="208">
        <f>SUM(R309:R313)</f>
        <v>0</v>
      </c>
      <c r="S308" s="207"/>
      <c r="T308" s="209">
        <f>SUM(T309:T313)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0" t="s">
        <v>224</v>
      </c>
      <c r="AT308" s="211" t="s">
        <v>73</v>
      </c>
      <c r="AU308" s="211" t="s">
        <v>81</v>
      </c>
      <c r="AY308" s="210" t="s">
        <v>190</v>
      </c>
      <c r="BK308" s="212">
        <f>SUM(BK309:BK313)</f>
        <v>0</v>
      </c>
    </row>
    <row r="309" s="2" customFormat="1" ht="16.5" customHeight="1">
      <c r="A309" s="40"/>
      <c r="B309" s="41"/>
      <c r="C309" s="215" t="s">
        <v>586</v>
      </c>
      <c r="D309" s="215" t="s">
        <v>192</v>
      </c>
      <c r="E309" s="216" t="s">
        <v>1324</v>
      </c>
      <c r="F309" s="217" t="s">
        <v>1325</v>
      </c>
      <c r="G309" s="218" t="s">
        <v>301</v>
      </c>
      <c r="H309" s="219">
        <v>1</v>
      </c>
      <c r="I309" s="220"/>
      <c r="J309" s="221">
        <f>ROUND(I309*H309,2)</f>
        <v>0</v>
      </c>
      <c r="K309" s="217" t="s">
        <v>19</v>
      </c>
      <c r="L309" s="46"/>
      <c r="M309" s="222" t="s">
        <v>19</v>
      </c>
      <c r="N309" s="223" t="s">
        <v>45</v>
      </c>
      <c r="O309" s="86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6" t="s">
        <v>1102</v>
      </c>
      <c r="AT309" s="226" t="s">
        <v>192</v>
      </c>
      <c r="AU309" s="226" t="s">
        <v>83</v>
      </c>
      <c r="AY309" s="19" t="s">
        <v>190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9" t="s">
        <v>81</v>
      </c>
      <c r="BK309" s="227">
        <f>ROUND(I309*H309,2)</f>
        <v>0</v>
      </c>
      <c r="BL309" s="19" t="s">
        <v>1102</v>
      </c>
      <c r="BM309" s="226" t="s">
        <v>1326</v>
      </c>
    </row>
    <row r="310" s="2" customFormat="1">
      <c r="A310" s="40"/>
      <c r="B310" s="41"/>
      <c r="C310" s="42"/>
      <c r="D310" s="228" t="s">
        <v>198</v>
      </c>
      <c r="E310" s="42"/>
      <c r="F310" s="229" t="s">
        <v>1325</v>
      </c>
      <c r="G310" s="42"/>
      <c r="H310" s="42"/>
      <c r="I310" s="230"/>
      <c r="J310" s="42"/>
      <c r="K310" s="42"/>
      <c r="L310" s="46"/>
      <c r="M310" s="231"/>
      <c r="N310" s="232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198</v>
      </c>
      <c r="AU310" s="19" t="s">
        <v>83</v>
      </c>
    </row>
    <row r="311" s="2" customFormat="1" ht="16.5" customHeight="1">
      <c r="A311" s="40"/>
      <c r="B311" s="41"/>
      <c r="C311" s="215" t="s">
        <v>1031</v>
      </c>
      <c r="D311" s="215" t="s">
        <v>192</v>
      </c>
      <c r="E311" s="216" t="s">
        <v>1327</v>
      </c>
      <c r="F311" s="217" t="s">
        <v>1328</v>
      </c>
      <c r="G311" s="218" t="s">
        <v>301</v>
      </c>
      <c r="H311" s="219">
        <v>1</v>
      </c>
      <c r="I311" s="220"/>
      <c r="J311" s="221">
        <f>ROUND(I311*H311,2)</f>
        <v>0</v>
      </c>
      <c r="K311" s="217" t="s">
        <v>195</v>
      </c>
      <c r="L311" s="46"/>
      <c r="M311" s="222" t="s">
        <v>19</v>
      </c>
      <c r="N311" s="223" t="s">
        <v>45</v>
      </c>
      <c r="O311" s="86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6" t="s">
        <v>1102</v>
      </c>
      <c r="AT311" s="226" t="s">
        <v>192</v>
      </c>
      <c r="AU311" s="226" t="s">
        <v>83</v>
      </c>
      <c r="AY311" s="19" t="s">
        <v>190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81</v>
      </c>
      <c r="BK311" s="227">
        <f>ROUND(I311*H311,2)</f>
        <v>0</v>
      </c>
      <c r="BL311" s="19" t="s">
        <v>1102</v>
      </c>
      <c r="BM311" s="226" t="s">
        <v>1428</v>
      </c>
    </row>
    <row r="312" s="2" customFormat="1">
      <c r="A312" s="40"/>
      <c r="B312" s="41"/>
      <c r="C312" s="42"/>
      <c r="D312" s="228" t="s">
        <v>198</v>
      </c>
      <c r="E312" s="42"/>
      <c r="F312" s="229" t="s">
        <v>1328</v>
      </c>
      <c r="G312" s="42"/>
      <c r="H312" s="42"/>
      <c r="I312" s="230"/>
      <c r="J312" s="42"/>
      <c r="K312" s="42"/>
      <c r="L312" s="46"/>
      <c r="M312" s="231"/>
      <c r="N312" s="23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198</v>
      </c>
      <c r="AU312" s="19" t="s">
        <v>83</v>
      </c>
    </row>
    <row r="313" s="2" customFormat="1">
      <c r="A313" s="40"/>
      <c r="B313" s="41"/>
      <c r="C313" s="42"/>
      <c r="D313" s="233" t="s">
        <v>200</v>
      </c>
      <c r="E313" s="42"/>
      <c r="F313" s="234" t="s">
        <v>1330</v>
      </c>
      <c r="G313" s="42"/>
      <c r="H313" s="42"/>
      <c r="I313" s="230"/>
      <c r="J313" s="42"/>
      <c r="K313" s="42"/>
      <c r="L313" s="46"/>
      <c r="M313" s="278"/>
      <c r="N313" s="279"/>
      <c r="O313" s="280"/>
      <c r="P313" s="280"/>
      <c r="Q313" s="280"/>
      <c r="R313" s="280"/>
      <c r="S313" s="280"/>
      <c r="T313" s="281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200</v>
      </c>
      <c r="AU313" s="19" t="s">
        <v>83</v>
      </c>
    </row>
    <row r="314" s="2" customFormat="1" ht="6.96" customHeight="1">
      <c r="A314" s="40"/>
      <c r="B314" s="61"/>
      <c r="C314" s="62"/>
      <c r="D314" s="62"/>
      <c r="E314" s="62"/>
      <c r="F314" s="62"/>
      <c r="G314" s="62"/>
      <c r="H314" s="62"/>
      <c r="I314" s="62"/>
      <c r="J314" s="62"/>
      <c r="K314" s="62"/>
      <c r="L314" s="46"/>
      <c r="M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</row>
  </sheetData>
  <sheetProtection sheet="1" autoFilter="0" formatColumns="0" formatRows="0" objects="1" scenarios="1" spinCount="100000" saltValue="W0HuLc6Gf7IaR+IPF7VjBga9B6QgHKZVQkvMmalbdUBHK0dRYLoh9geOCmr7ngUECJyrCkjAAaprnFnLr8mG5A==" hashValue="vQ3slet3s423BDKygHx1gdGJbgIL7ZpLGjeDKtNVO4wnY2dctKpWnzYdVD4jCUsR0PSzCdGS2W5TJ1Kk0+Mm5w==" algorithmName="SHA-512" password="CA9C"/>
  <autoFilter ref="C91:K31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4_01/132251104"/>
    <hyperlink ref="F101" r:id="rId2" display="https://podminky.urs.cz/item/CS_URS_2024_01/132254205"/>
    <hyperlink ref="F107" r:id="rId3" display="https://podminky.urs.cz/item/CS_URS_2024_01/133254103"/>
    <hyperlink ref="F111" r:id="rId4" display="https://podminky.urs.cz/item/CS_URS_2024_01/141721218"/>
    <hyperlink ref="F114" r:id="rId5" display="https://podminky.urs.cz/item/CS_URS_2024_01/151101102"/>
    <hyperlink ref="F118" r:id="rId6" display="https://podminky.urs.cz/item/CS_URS_2024_01/151101112"/>
    <hyperlink ref="F122" r:id="rId7" display="https://podminky.urs.cz/item/CS_URS_2024_01/162351103"/>
    <hyperlink ref="F130" r:id="rId8" display="https://podminky.urs.cz/item/CS_URS_2024_01/162751117"/>
    <hyperlink ref="F135" r:id="rId9" display="https://podminky.urs.cz/item/CS_URS_2024_01/167151111"/>
    <hyperlink ref="F143" r:id="rId10" display="https://podminky.urs.cz/item/CS_URS_2024_01/171201231"/>
    <hyperlink ref="F148" r:id="rId11" display="https://podminky.urs.cz/item/CS_URS_2024_01/171251201"/>
    <hyperlink ref="F152" r:id="rId12" display="https://podminky.urs.cz/item/CS_URS_2024_01/174151101"/>
    <hyperlink ref="F156" r:id="rId13" display="https://podminky.urs.cz/item/CS_URS_2024_01/175151101"/>
    <hyperlink ref="F171" r:id="rId14" display="https://podminky.urs.cz/item/CS_URS_2024_01/212755218"/>
    <hyperlink ref="F174" r:id="rId15" display="https://podminky.urs.cz/item/CS_URS_2024_01/895270001"/>
    <hyperlink ref="F177" r:id="rId16" display="https://podminky.urs.cz/item/CS_URS_2024_01/895270021"/>
    <hyperlink ref="F180" r:id="rId17" display="https://podminky.urs.cz/item/CS_URS_2024_01/895270052"/>
    <hyperlink ref="F184" r:id="rId18" display="https://podminky.urs.cz/item/CS_URS_2024_01/359901111"/>
    <hyperlink ref="F187" r:id="rId19" display="https://podminky.urs.cz/item/CS_URS_2024_01/359901211"/>
    <hyperlink ref="F191" r:id="rId20" display="https://podminky.urs.cz/item/CS_URS_2024_01/451573111"/>
    <hyperlink ref="F195" r:id="rId21" display="https://podminky.urs.cz/item/CS_URS_2024_01/452311141"/>
    <hyperlink ref="F200" r:id="rId22" display="https://podminky.urs.cz/item/CS_URS_2024_01/890131R01"/>
    <hyperlink ref="F203" r:id="rId23" display="https://podminky.urs.cz/item/CS_URS_2024_01/871310320"/>
    <hyperlink ref="F208" r:id="rId24" display="https://podminky.urs.cz/item/CS_URS_2024_01/871370320"/>
    <hyperlink ref="F213" r:id="rId25" display="https://podminky.urs.cz/item/CS_URS_2024_01/877310310"/>
    <hyperlink ref="F218" r:id="rId26" display="https://podminky.urs.cz/item/CS_URS_2024_01/877370310"/>
    <hyperlink ref="F223" r:id="rId27" display="https://podminky.urs.cz/item/CS_URS_2024_01/877370320"/>
    <hyperlink ref="F228" r:id="rId28" display="https://podminky.urs.cz/item/CS_URS_2024_01/894411311"/>
    <hyperlink ref="F245" r:id="rId29" display="https://podminky.urs.cz/item/CS_URS_2024_01/894414111"/>
    <hyperlink ref="F254" r:id="rId30" display="https://podminky.urs.cz/item/CS_URS_2024_01/894414211"/>
    <hyperlink ref="F259" r:id="rId31" display="https://podminky.urs.cz/item/CS_URS_2024_01/899104112"/>
    <hyperlink ref="F265" r:id="rId32" display="https://podminky.urs.cz/item/CS_URS_2024_01/899722113"/>
    <hyperlink ref="F273" r:id="rId33" display="https://podminky.urs.cz/item/CS_URS_2024_01/919726122"/>
    <hyperlink ref="F278" r:id="rId34" display="https://podminky.urs.cz/item/CS_URS_2024_01/997013501"/>
    <hyperlink ref="F281" r:id="rId35" display="https://podminky.urs.cz/item/CS_URS_2024_01/997013509"/>
    <hyperlink ref="F285" r:id="rId36" display="https://podminky.urs.cz/item/CS_URS_2024_01/997013601"/>
    <hyperlink ref="F289" r:id="rId37" display="https://podminky.urs.cz/item/CS_URS_2024_01/998276101"/>
    <hyperlink ref="F292" r:id="rId38" display="https://podminky.urs.cz/item/CS_URS_2024_01/998276124"/>
    <hyperlink ref="F297" r:id="rId39" display="https://podminky.urs.cz/item/CS_URS_2024_01/012103000"/>
    <hyperlink ref="F300" r:id="rId40" display="https://podminky.urs.cz/item/CS_URS_2024_01/012303000"/>
    <hyperlink ref="F303" r:id="rId41" display="https://podminky.urs.cz/item/CS_URS_2024_01/013254000"/>
    <hyperlink ref="F307" r:id="rId42" display="https://podminky.urs.cz/item/CS_URS_2024_01/032103000"/>
    <hyperlink ref="F313" r:id="rId43" display="https://podminky.urs.cz/item/CS_URS_2024_01/043203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Stavební úpravy MK v ul. Šustova a 2. etapy ul. Polní v Třeboni - II.etapa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129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1429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10. 2. 2024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ROUND(J84,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ROUND((SUM(BE84:BE168)),  2)</f>
        <v>0</v>
      </c>
      <c r="G33" s="40"/>
      <c r="H33" s="40"/>
      <c r="I33" s="160">
        <v>0.20999999999999999</v>
      </c>
      <c r="J33" s="159">
        <f>ROUND(((SUM(BE84:BE168))*I33),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ROUND((SUM(BF84:BF168)),  2)</f>
        <v>0</v>
      </c>
      <c r="G34" s="40"/>
      <c r="H34" s="40"/>
      <c r="I34" s="160">
        <v>0.12</v>
      </c>
      <c r="J34" s="159">
        <f>ROUND(((SUM(BF84:BF168))*I34),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ROUND((SUM(BG84:BG168)),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ROUND((SUM(BH84:BH168)),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ROUND((SUM(BI84:BI168)),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165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129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SO_401 - Veřejné osvětlení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10. 2. 2024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166</v>
      </c>
      <c r="D57" s="174"/>
      <c r="E57" s="174"/>
      <c r="F57" s="174"/>
      <c r="G57" s="174"/>
      <c r="H57" s="174"/>
      <c r="I57" s="174"/>
      <c r="J57" s="175" t="s">
        <v>167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168</v>
      </c>
    </row>
    <row r="60" s="9" customFormat="1" ht="24.96" customHeight="1">
      <c r="A60" s="9"/>
      <c r="B60" s="177"/>
      <c r="C60" s="178"/>
      <c r="D60" s="179" t="s">
        <v>1430</v>
      </c>
      <c r="E60" s="180"/>
      <c r="F60" s="180"/>
      <c r="G60" s="180"/>
      <c r="H60" s="180"/>
      <c r="I60" s="180"/>
      <c r="J60" s="181">
        <f>J85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1431</v>
      </c>
      <c r="E61" s="180"/>
      <c r="F61" s="180"/>
      <c r="G61" s="180"/>
      <c r="H61" s="180"/>
      <c r="I61" s="180"/>
      <c r="J61" s="181">
        <f>J112</f>
        <v>0</v>
      </c>
      <c r="K61" s="178"/>
      <c r="L61" s="18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7"/>
      <c r="C62" s="178"/>
      <c r="D62" s="179" t="s">
        <v>1432</v>
      </c>
      <c r="E62" s="180"/>
      <c r="F62" s="180"/>
      <c r="G62" s="180"/>
      <c r="H62" s="180"/>
      <c r="I62" s="180"/>
      <c r="J62" s="181">
        <f>J115</f>
        <v>0</v>
      </c>
      <c r="K62" s="178"/>
      <c r="L62" s="18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7"/>
      <c r="C63" s="178"/>
      <c r="D63" s="179" t="s">
        <v>1433</v>
      </c>
      <c r="E63" s="180"/>
      <c r="F63" s="180"/>
      <c r="G63" s="180"/>
      <c r="H63" s="180"/>
      <c r="I63" s="180"/>
      <c r="J63" s="181">
        <f>J136</f>
        <v>0</v>
      </c>
      <c r="K63" s="178"/>
      <c r="L63" s="18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7"/>
      <c r="C64" s="178"/>
      <c r="D64" s="179" t="s">
        <v>1434</v>
      </c>
      <c r="E64" s="180"/>
      <c r="F64" s="180"/>
      <c r="G64" s="180"/>
      <c r="H64" s="180"/>
      <c r="I64" s="180"/>
      <c r="J64" s="181">
        <f>J141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175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Stavební úpravy MK v ul. Šustova a 2. etapy ul. Polní v Třeboni - II.etapa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129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SO_401 - Veřejné osvětlení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Třeboň</v>
      </c>
      <c r="G78" s="42"/>
      <c r="H78" s="42"/>
      <c r="I78" s="34" t="s">
        <v>23</v>
      </c>
      <c r="J78" s="74" t="str">
        <f>IF(J12="","",J12)</f>
        <v>10. 2. 2024</v>
      </c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>Město Třeboň, Palackého nám. 46/II, 379 01 Třeboň</v>
      </c>
      <c r="G80" s="42"/>
      <c r="H80" s="42"/>
      <c r="I80" s="34" t="s">
        <v>31</v>
      </c>
      <c r="J80" s="38" t="str">
        <f>E21</f>
        <v>INVENTE, s.r.o., Žerotínova 483/1, 370 04 Č.Buděj.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 xml:space="preserve"> 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8"/>
      <c r="B83" s="189"/>
      <c r="C83" s="190" t="s">
        <v>176</v>
      </c>
      <c r="D83" s="191" t="s">
        <v>59</v>
      </c>
      <c r="E83" s="191" t="s">
        <v>55</v>
      </c>
      <c r="F83" s="191" t="s">
        <v>56</v>
      </c>
      <c r="G83" s="191" t="s">
        <v>177</v>
      </c>
      <c r="H83" s="191" t="s">
        <v>178</v>
      </c>
      <c r="I83" s="191" t="s">
        <v>179</v>
      </c>
      <c r="J83" s="191" t="s">
        <v>167</v>
      </c>
      <c r="K83" s="192" t="s">
        <v>180</v>
      </c>
      <c r="L83" s="193"/>
      <c r="M83" s="94" t="s">
        <v>19</v>
      </c>
      <c r="N83" s="95" t="s">
        <v>44</v>
      </c>
      <c r="O83" s="95" t="s">
        <v>181</v>
      </c>
      <c r="P83" s="95" t="s">
        <v>182</v>
      </c>
      <c r="Q83" s="95" t="s">
        <v>183</v>
      </c>
      <c r="R83" s="95" t="s">
        <v>184</v>
      </c>
      <c r="S83" s="95" t="s">
        <v>185</v>
      </c>
      <c r="T83" s="96" t="s">
        <v>186</v>
      </c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</row>
    <row r="84" s="2" customFormat="1" ht="22.8" customHeight="1">
      <c r="A84" s="40"/>
      <c r="B84" s="41"/>
      <c r="C84" s="101" t="s">
        <v>187</v>
      </c>
      <c r="D84" s="42"/>
      <c r="E84" s="42"/>
      <c r="F84" s="42"/>
      <c r="G84" s="42"/>
      <c r="H84" s="42"/>
      <c r="I84" s="42"/>
      <c r="J84" s="194">
        <f>BK84</f>
        <v>0</v>
      </c>
      <c r="K84" s="42"/>
      <c r="L84" s="46"/>
      <c r="M84" s="97"/>
      <c r="N84" s="195"/>
      <c r="O84" s="98"/>
      <c r="P84" s="196">
        <f>P85+P112+P115+P136+P141</f>
        <v>0</v>
      </c>
      <c r="Q84" s="98"/>
      <c r="R84" s="196">
        <f>R85+R112+R115+R136+R141</f>
        <v>0</v>
      </c>
      <c r="S84" s="98"/>
      <c r="T84" s="197">
        <f>T85+T112+T115+T136+T141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168</v>
      </c>
      <c r="BK84" s="198">
        <f>BK85+BK112+BK115+BK136+BK141</f>
        <v>0</v>
      </c>
    </row>
    <row r="85" s="12" customFormat="1" ht="25.92" customHeight="1">
      <c r="A85" s="12"/>
      <c r="B85" s="199"/>
      <c r="C85" s="200"/>
      <c r="D85" s="201" t="s">
        <v>73</v>
      </c>
      <c r="E85" s="202" t="s">
        <v>1435</v>
      </c>
      <c r="F85" s="202" t="s">
        <v>1436</v>
      </c>
      <c r="G85" s="200"/>
      <c r="H85" s="200"/>
      <c r="I85" s="203"/>
      <c r="J85" s="204">
        <f>BK85</f>
        <v>0</v>
      </c>
      <c r="K85" s="200"/>
      <c r="L85" s="205"/>
      <c r="M85" s="206"/>
      <c r="N85" s="207"/>
      <c r="O85" s="207"/>
      <c r="P85" s="208">
        <f>SUM(P86:P111)</f>
        <v>0</v>
      </c>
      <c r="Q85" s="207"/>
      <c r="R85" s="208">
        <f>SUM(R86:R111)</f>
        <v>0</v>
      </c>
      <c r="S85" s="207"/>
      <c r="T85" s="209">
        <f>SUM(T86:T111)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81</v>
      </c>
      <c r="AT85" s="211" t="s">
        <v>73</v>
      </c>
      <c r="AU85" s="211" t="s">
        <v>74</v>
      </c>
      <c r="AY85" s="210" t="s">
        <v>190</v>
      </c>
      <c r="BK85" s="212">
        <f>SUM(BK86:BK111)</f>
        <v>0</v>
      </c>
    </row>
    <row r="86" s="2" customFormat="1" ht="16.5" customHeight="1">
      <c r="A86" s="40"/>
      <c r="B86" s="41"/>
      <c r="C86" s="215" t="s">
        <v>81</v>
      </c>
      <c r="D86" s="215" t="s">
        <v>192</v>
      </c>
      <c r="E86" s="216" t="s">
        <v>1437</v>
      </c>
      <c r="F86" s="217" t="s">
        <v>1438</v>
      </c>
      <c r="G86" s="218" t="s">
        <v>110</v>
      </c>
      <c r="H86" s="219">
        <v>320</v>
      </c>
      <c r="I86" s="220"/>
      <c r="J86" s="221">
        <f>ROUND(I86*H86,2)</f>
        <v>0</v>
      </c>
      <c r="K86" s="217" t="s">
        <v>19</v>
      </c>
      <c r="L86" s="46"/>
      <c r="M86" s="222" t="s">
        <v>19</v>
      </c>
      <c r="N86" s="223" t="s">
        <v>45</v>
      </c>
      <c r="O86" s="86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6" t="s">
        <v>196</v>
      </c>
      <c r="AT86" s="226" t="s">
        <v>192</v>
      </c>
      <c r="AU86" s="226" t="s">
        <v>81</v>
      </c>
      <c r="AY86" s="19" t="s">
        <v>190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9" t="s">
        <v>81</v>
      </c>
      <c r="BK86" s="227">
        <f>ROUND(I86*H86,2)</f>
        <v>0</v>
      </c>
      <c r="BL86" s="19" t="s">
        <v>196</v>
      </c>
      <c r="BM86" s="226" t="s">
        <v>83</v>
      </c>
    </row>
    <row r="87" s="2" customFormat="1">
      <c r="A87" s="40"/>
      <c r="B87" s="41"/>
      <c r="C87" s="42"/>
      <c r="D87" s="228" t="s">
        <v>198</v>
      </c>
      <c r="E87" s="42"/>
      <c r="F87" s="229" t="s">
        <v>1438</v>
      </c>
      <c r="G87" s="42"/>
      <c r="H87" s="42"/>
      <c r="I87" s="230"/>
      <c r="J87" s="42"/>
      <c r="K87" s="42"/>
      <c r="L87" s="46"/>
      <c r="M87" s="231"/>
      <c r="N87" s="232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198</v>
      </c>
      <c r="AU87" s="19" t="s">
        <v>81</v>
      </c>
    </row>
    <row r="88" s="2" customFormat="1" ht="16.5" customHeight="1">
      <c r="A88" s="40"/>
      <c r="B88" s="41"/>
      <c r="C88" s="215" t="s">
        <v>83</v>
      </c>
      <c r="D88" s="215" t="s">
        <v>192</v>
      </c>
      <c r="E88" s="216" t="s">
        <v>1439</v>
      </c>
      <c r="F88" s="217" t="s">
        <v>1440</v>
      </c>
      <c r="G88" s="218" t="s">
        <v>110</v>
      </c>
      <c r="H88" s="219">
        <v>66</v>
      </c>
      <c r="I88" s="220"/>
      <c r="J88" s="221">
        <f>ROUND(I88*H88,2)</f>
        <v>0</v>
      </c>
      <c r="K88" s="217" t="s">
        <v>19</v>
      </c>
      <c r="L88" s="46"/>
      <c r="M88" s="222" t="s">
        <v>19</v>
      </c>
      <c r="N88" s="223" t="s">
        <v>45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196</v>
      </c>
      <c r="AT88" s="226" t="s">
        <v>192</v>
      </c>
      <c r="AU88" s="226" t="s">
        <v>81</v>
      </c>
      <c r="AY88" s="19" t="s">
        <v>190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81</v>
      </c>
      <c r="BK88" s="227">
        <f>ROUND(I88*H88,2)</f>
        <v>0</v>
      </c>
      <c r="BL88" s="19" t="s">
        <v>196</v>
      </c>
      <c r="BM88" s="226" t="s">
        <v>196</v>
      </c>
    </row>
    <row r="89" s="2" customFormat="1">
      <c r="A89" s="40"/>
      <c r="B89" s="41"/>
      <c r="C89" s="42"/>
      <c r="D89" s="228" t="s">
        <v>198</v>
      </c>
      <c r="E89" s="42"/>
      <c r="F89" s="229" t="s">
        <v>1440</v>
      </c>
      <c r="G89" s="42"/>
      <c r="H89" s="42"/>
      <c r="I89" s="230"/>
      <c r="J89" s="42"/>
      <c r="K89" s="42"/>
      <c r="L89" s="46"/>
      <c r="M89" s="231"/>
      <c r="N89" s="232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198</v>
      </c>
      <c r="AU89" s="19" t="s">
        <v>81</v>
      </c>
    </row>
    <row r="90" s="2" customFormat="1" ht="16.5" customHeight="1">
      <c r="A90" s="40"/>
      <c r="B90" s="41"/>
      <c r="C90" s="215" t="s">
        <v>112</v>
      </c>
      <c r="D90" s="215" t="s">
        <v>192</v>
      </c>
      <c r="E90" s="216" t="s">
        <v>1441</v>
      </c>
      <c r="F90" s="217" t="s">
        <v>1442</v>
      </c>
      <c r="G90" s="218" t="s">
        <v>110</v>
      </c>
      <c r="H90" s="219">
        <v>300</v>
      </c>
      <c r="I90" s="220"/>
      <c r="J90" s="221">
        <f>ROUND(I90*H90,2)</f>
        <v>0</v>
      </c>
      <c r="K90" s="217" t="s">
        <v>19</v>
      </c>
      <c r="L90" s="46"/>
      <c r="M90" s="222" t="s">
        <v>19</v>
      </c>
      <c r="N90" s="223" t="s">
        <v>45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196</v>
      </c>
      <c r="AT90" s="226" t="s">
        <v>192</v>
      </c>
      <c r="AU90" s="226" t="s">
        <v>81</v>
      </c>
      <c r="AY90" s="19" t="s">
        <v>190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81</v>
      </c>
      <c r="BK90" s="227">
        <f>ROUND(I90*H90,2)</f>
        <v>0</v>
      </c>
      <c r="BL90" s="19" t="s">
        <v>196</v>
      </c>
      <c r="BM90" s="226" t="s">
        <v>230</v>
      </c>
    </row>
    <row r="91" s="2" customFormat="1">
      <c r="A91" s="40"/>
      <c r="B91" s="41"/>
      <c r="C91" s="42"/>
      <c r="D91" s="228" t="s">
        <v>198</v>
      </c>
      <c r="E91" s="42"/>
      <c r="F91" s="229" t="s">
        <v>1442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198</v>
      </c>
      <c r="AU91" s="19" t="s">
        <v>81</v>
      </c>
    </row>
    <row r="92" s="2" customFormat="1" ht="16.5" customHeight="1">
      <c r="A92" s="40"/>
      <c r="B92" s="41"/>
      <c r="C92" s="215" t="s">
        <v>196</v>
      </c>
      <c r="D92" s="215" t="s">
        <v>192</v>
      </c>
      <c r="E92" s="216" t="s">
        <v>1443</v>
      </c>
      <c r="F92" s="217" t="s">
        <v>1444</v>
      </c>
      <c r="G92" s="218" t="s">
        <v>110</v>
      </c>
      <c r="H92" s="219">
        <v>322</v>
      </c>
      <c r="I92" s="220"/>
      <c r="J92" s="221">
        <f>ROUND(I92*H92,2)</f>
        <v>0</v>
      </c>
      <c r="K92" s="217" t="s">
        <v>19</v>
      </c>
      <c r="L92" s="46"/>
      <c r="M92" s="222" t="s">
        <v>19</v>
      </c>
      <c r="N92" s="223" t="s">
        <v>45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196</v>
      </c>
      <c r="AT92" s="226" t="s">
        <v>192</v>
      </c>
      <c r="AU92" s="226" t="s">
        <v>81</v>
      </c>
      <c r="AY92" s="19" t="s">
        <v>190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81</v>
      </c>
      <c r="BK92" s="227">
        <f>ROUND(I92*H92,2)</f>
        <v>0</v>
      </c>
      <c r="BL92" s="19" t="s">
        <v>196</v>
      </c>
      <c r="BM92" s="226" t="s">
        <v>249</v>
      </c>
    </row>
    <row r="93" s="2" customFormat="1">
      <c r="A93" s="40"/>
      <c r="B93" s="41"/>
      <c r="C93" s="42"/>
      <c r="D93" s="228" t="s">
        <v>198</v>
      </c>
      <c r="E93" s="42"/>
      <c r="F93" s="229" t="s">
        <v>1444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198</v>
      </c>
      <c r="AU93" s="19" t="s">
        <v>81</v>
      </c>
    </row>
    <row r="94" s="2" customFormat="1" ht="24.15" customHeight="1">
      <c r="A94" s="40"/>
      <c r="B94" s="41"/>
      <c r="C94" s="215" t="s">
        <v>224</v>
      </c>
      <c r="D94" s="215" t="s">
        <v>192</v>
      </c>
      <c r="E94" s="216" t="s">
        <v>1445</v>
      </c>
      <c r="F94" s="217" t="s">
        <v>1446</v>
      </c>
      <c r="G94" s="218" t="s">
        <v>1447</v>
      </c>
      <c r="H94" s="219">
        <v>11</v>
      </c>
      <c r="I94" s="220"/>
      <c r="J94" s="221">
        <f>ROUND(I94*H94,2)</f>
        <v>0</v>
      </c>
      <c r="K94" s="217" t="s">
        <v>19</v>
      </c>
      <c r="L94" s="46"/>
      <c r="M94" s="222" t="s">
        <v>19</v>
      </c>
      <c r="N94" s="223" t="s">
        <v>45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196</v>
      </c>
      <c r="AT94" s="226" t="s">
        <v>192</v>
      </c>
      <c r="AU94" s="226" t="s">
        <v>81</v>
      </c>
      <c r="AY94" s="19" t="s">
        <v>190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81</v>
      </c>
      <c r="BK94" s="227">
        <f>ROUND(I94*H94,2)</f>
        <v>0</v>
      </c>
      <c r="BL94" s="19" t="s">
        <v>196</v>
      </c>
      <c r="BM94" s="226" t="s">
        <v>266</v>
      </c>
    </row>
    <row r="95" s="2" customFormat="1">
      <c r="A95" s="40"/>
      <c r="B95" s="41"/>
      <c r="C95" s="42"/>
      <c r="D95" s="228" t="s">
        <v>198</v>
      </c>
      <c r="E95" s="42"/>
      <c r="F95" s="229" t="s">
        <v>1446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198</v>
      </c>
      <c r="AU95" s="19" t="s">
        <v>81</v>
      </c>
    </row>
    <row r="96" s="2" customFormat="1" ht="16.5" customHeight="1">
      <c r="A96" s="40"/>
      <c r="B96" s="41"/>
      <c r="C96" s="215" t="s">
        <v>230</v>
      </c>
      <c r="D96" s="215" t="s">
        <v>192</v>
      </c>
      <c r="E96" s="216" t="s">
        <v>1448</v>
      </c>
      <c r="F96" s="217" t="s">
        <v>1449</v>
      </c>
      <c r="G96" s="218" t="s">
        <v>1447</v>
      </c>
      <c r="H96" s="219">
        <v>50</v>
      </c>
      <c r="I96" s="220"/>
      <c r="J96" s="221">
        <f>ROUND(I96*H96,2)</f>
        <v>0</v>
      </c>
      <c r="K96" s="217" t="s">
        <v>19</v>
      </c>
      <c r="L96" s="46"/>
      <c r="M96" s="222" t="s">
        <v>19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196</v>
      </c>
      <c r="AT96" s="226" t="s">
        <v>192</v>
      </c>
      <c r="AU96" s="226" t="s">
        <v>81</v>
      </c>
      <c r="AY96" s="19" t="s">
        <v>190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196</v>
      </c>
      <c r="BM96" s="226" t="s">
        <v>8</v>
      </c>
    </row>
    <row r="97" s="2" customFormat="1">
      <c r="A97" s="40"/>
      <c r="B97" s="41"/>
      <c r="C97" s="42"/>
      <c r="D97" s="228" t="s">
        <v>198</v>
      </c>
      <c r="E97" s="42"/>
      <c r="F97" s="229" t="s">
        <v>1450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198</v>
      </c>
      <c r="AU97" s="19" t="s">
        <v>81</v>
      </c>
    </row>
    <row r="98" s="2" customFormat="1" ht="16.5" customHeight="1">
      <c r="A98" s="40"/>
      <c r="B98" s="41"/>
      <c r="C98" s="215" t="s">
        <v>244</v>
      </c>
      <c r="D98" s="215" t="s">
        <v>192</v>
      </c>
      <c r="E98" s="216" t="s">
        <v>1451</v>
      </c>
      <c r="F98" s="217" t="s">
        <v>1452</v>
      </c>
      <c r="G98" s="218" t="s">
        <v>1447</v>
      </c>
      <c r="H98" s="219">
        <v>11</v>
      </c>
      <c r="I98" s="220"/>
      <c r="J98" s="221">
        <f>ROUND(I98*H98,2)</f>
        <v>0</v>
      </c>
      <c r="K98" s="217" t="s">
        <v>19</v>
      </c>
      <c r="L98" s="46"/>
      <c r="M98" s="222" t="s">
        <v>19</v>
      </c>
      <c r="N98" s="223" t="s">
        <v>45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196</v>
      </c>
      <c r="AT98" s="226" t="s">
        <v>192</v>
      </c>
      <c r="AU98" s="226" t="s">
        <v>81</v>
      </c>
      <c r="AY98" s="19" t="s">
        <v>190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81</v>
      </c>
      <c r="BK98" s="227">
        <f>ROUND(I98*H98,2)</f>
        <v>0</v>
      </c>
      <c r="BL98" s="19" t="s">
        <v>196</v>
      </c>
      <c r="BM98" s="226" t="s">
        <v>287</v>
      </c>
    </row>
    <row r="99" s="2" customFormat="1">
      <c r="A99" s="40"/>
      <c r="B99" s="41"/>
      <c r="C99" s="42"/>
      <c r="D99" s="228" t="s">
        <v>198</v>
      </c>
      <c r="E99" s="42"/>
      <c r="F99" s="229" t="s">
        <v>1453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198</v>
      </c>
      <c r="AU99" s="19" t="s">
        <v>81</v>
      </c>
    </row>
    <row r="100" s="2" customFormat="1" ht="16.5" customHeight="1">
      <c r="A100" s="40"/>
      <c r="B100" s="41"/>
      <c r="C100" s="215" t="s">
        <v>249</v>
      </c>
      <c r="D100" s="215" t="s">
        <v>192</v>
      </c>
      <c r="E100" s="216" t="s">
        <v>1454</v>
      </c>
      <c r="F100" s="217" t="s">
        <v>1455</v>
      </c>
      <c r="G100" s="218" t="s">
        <v>1447</v>
      </c>
      <c r="H100" s="219">
        <v>11</v>
      </c>
      <c r="I100" s="220"/>
      <c r="J100" s="221">
        <f>ROUND(I100*H100,2)</f>
        <v>0</v>
      </c>
      <c r="K100" s="217" t="s">
        <v>19</v>
      </c>
      <c r="L100" s="46"/>
      <c r="M100" s="222" t="s">
        <v>19</v>
      </c>
      <c r="N100" s="223" t="s">
        <v>45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196</v>
      </c>
      <c r="AT100" s="226" t="s">
        <v>192</v>
      </c>
      <c r="AU100" s="226" t="s">
        <v>81</v>
      </c>
      <c r="AY100" s="19" t="s">
        <v>190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81</v>
      </c>
      <c r="BK100" s="227">
        <f>ROUND(I100*H100,2)</f>
        <v>0</v>
      </c>
      <c r="BL100" s="19" t="s">
        <v>196</v>
      </c>
      <c r="BM100" s="226" t="s">
        <v>298</v>
      </c>
    </row>
    <row r="101" s="2" customFormat="1">
      <c r="A101" s="40"/>
      <c r="B101" s="41"/>
      <c r="C101" s="42"/>
      <c r="D101" s="228" t="s">
        <v>198</v>
      </c>
      <c r="E101" s="42"/>
      <c r="F101" s="229" t="s">
        <v>1455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198</v>
      </c>
      <c r="AU101" s="19" t="s">
        <v>81</v>
      </c>
    </row>
    <row r="102" s="2" customFormat="1" ht="16.5" customHeight="1">
      <c r="A102" s="40"/>
      <c r="B102" s="41"/>
      <c r="C102" s="215" t="s">
        <v>259</v>
      </c>
      <c r="D102" s="215" t="s">
        <v>192</v>
      </c>
      <c r="E102" s="216" t="s">
        <v>1456</v>
      </c>
      <c r="F102" s="217" t="s">
        <v>1457</v>
      </c>
      <c r="G102" s="218" t="s">
        <v>1447</v>
      </c>
      <c r="H102" s="219">
        <v>11</v>
      </c>
      <c r="I102" s="220"/>
      <c r="J102" s="221">
        <f>ROUND(I102*H102,2)</f>
        <v>0</v>
      </c>
      <c r="K102" s="217" t="s">
        <v>19</v>
      </c>
      <c r="L102" s="46"/>
      <c r="M102" s="222" t="s">
        <v>19</v>
      </c>
      <c r="N102" s="223" t="s">
        <v>45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196</v>
      </c>
      <c r="AT102" s="226" t="s">
        <v>192</v>
      </c>
      <c r="AU102" s="226" t="s">
        <v>81</v>
      </c>
      <c r="AY102" s="19" t="s">
        <v>190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81</v>
      </c>
      <c r="BK102" s="227">
        <f>ROUND(I102*H102,2)</f>
        <v>0</v>
      </c>
      <c r="BL102" s="19" t="s">
        <v>196</v>
      </c>
      <c r="BM102" s="226" t="s">
        <v>313</v>
      </c>
    </row>
    <row r="103" s="2" customFormat="1">
      <c r="A103" s="40"/>
      <c r="B103" s="41"/>
      <c r="C103" s="42"/>
      <c r="D103" s="228" t="s">
        <v>198</v>
      </c>
      <c r="E103" s="42"/>
      <c r="F103" s="229" t="s">
        <v>1457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198</v>
      </c>
      <c r="AU103" s="19" t="s">
        <v>81</v>
      </c>
    </row>
    <row r="104" s="2" customFormat="1" ht="16.5" customHeight="1">
      <c r="A104" s="40"/>
      <c r="B104" s="41"/>
      <c r="C104" s="215" t="s">
        <v>266</v>
      </c>
      <c r="D104" s="215" t="s">
        <v>192</v>
      </c>
      <c r="E104" s="216" t="s">
        <v>1458</v>
      </c>
      <c r="F104" s="217" t="s">
        <v>1459</v>
      </c>
      <c r="G104" s="218" t="s">
        <v>1447</v>
      </c>
      <c r="H104" s="219">
        <v>1</v>
      </c>
      <c r="I104" s="220"/>
      <c r="J104" s="221">
        <f>ROUND(I104*H104,2)</f>
        <v>0</v>
      </c>
      <c r="K104" s="217" t="s">
        <v>19</v>
      </c>
      <c r="L104" s="46"/>
      <c r="M104" s="222" t="s">
        <v>19</v>
      </c>
      <c r="N104" s="223" t="s">
        <v>45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196</v>
      </c>
      <c r="AT104" s="226" t="s">
        <v>192</v>
      </c>
      <c r="AU104" s="226" t="s">
        <v>81</v>
      </c>
      <c r="AY104" s="19" t="s">
        <v>190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81</v>
      </c>
      <c r="BK104" s="227">
        <f>ROUND(I104*H104,2)</f>
        <v>0</v>
      </c>
      <c r="BL104" s="19" t="s">
        <v>196</v>
      </c>
      <c r="BM104" s="226" t="s">
        <v>326</v>
      </c>
    </row>
    <row r="105" s="2" customFormat="1">
      <c r="A105" s="40"/>
      <c r="B105" s="41"/>
      <c r="C105" s="42"/>
      <c r="D105" s="228" t="s">
        <v>198</v>
      </c>
      <c r="E105" s="42"/>
      <c r="F105" s="229" t="s">
        <v>1459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198</v>
      </c>
      <c r="AU105" s="19" t="s">
        <v>81</v>
      </c>
    </row>
    <row r="106" s="2" customFormat="1" ht="16.5" customHeight="1">
      <c r="A106" s="40"/>
      <c r="B106" s="41"/>
      <c r="C106" s="215" t="s">
        <v>270</v>
      </c>
      <c r="D106" s="215" t="s">
        <v>192</v>
      </c>
      <c r="E106" s="216" t="s">
        <v>1460</v>
      </c>
      <c r="F106" s="217" t="s">
        <v>1461</v>
      </c>
      <c r="G106" s="218" t="s">
        <v>110</v>
      </c>
      <c r="H106" s="219">
        <v>26</v>
      </c>
      <c r="I106" s="220"/>
      <c r="J106" s="221">
        <f>ROUND(I106*H106,2)</f>
        <v>0</v>
      </c>
      <c r="K106" s="217" t="s">
        <v>19</v>
      </c>
      <c r="L106" s="46"/>
      <c r="M106" s="222" t="s">
        <v>19</v>
      </c>
      <c r="N106" s="223" t="s">
        <v>45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196</v>
      </c>
      <c r="AT106" s="226" t="s">
        <v>192</v>
      </c>
      <c r="AU106" s="226" t="s">
        <v>81</v>
      </c>
      <c r="AY106" s="19" t="s">
        <v>190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81</v>
      </c>
      <c r="BK106" s="227">
        <f>ROUND(I106*H106,2)</f>
        <v>0</v>
      </c>
      <c r="BL106" s="19" t="s">
        <v>196</v>
      </c>
      <c r="BM106" s="226" t="s">
        <v>338</v>
      </c>
    </row>
    <row r="107" s="2" customFormat="1">
      <c r="A107" s="40"/>
      <c r="B107" s="41"/>
      <c r="C107" s="42"/>
      <c r="D107" s="228" t="s">
        <v>198</v>
      </c>
      <c r="E107" s="42"/>
      <c r="F107" s="229" t="s">
        <v>1461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198</v>
      </c>
      <c r="AU107" s="19" t="s">
        <v>81</v>
      </c>
    </row>
    <row r="108" s="2" customFormat="1" ht="16.5" customHeight="1">
      <c r="A108" s="40"/>
      <c r="B108" s="41"/>
      <c r="C108" s="215" t="s">
        <v>8</v>
      </c>
      <c r="D108" s="215" t="s">
        <v>192</v>
      </c>
      <c r="E108" s="216" t="s">
        <v>1462</v>
      </c>
      <c r="F108" s="217" t="s">
        <v>1463</v>
      </c>
      <c r="G108" s="218" t="s">
        <v>110</v>
      </c>
      <c r="H108" s="219">
        <v>22</v>
      </c>
      <c r="I108" s="220"/>
      <c r="J108" s="221">
        <f>ROUND(I108*H108,2)</f>
        <v>0</v>
      </c>
      <c r="K108" s="217" t="s">
        <v>19</v>
      </c>
      <c r="L108" s="46"/>
      <c r="M108" s="222" t="s">
        <v>19</v>
      </c>
      <c r="N108" s="223" t="s">
        <v>45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196</v>
      </c>
      <c r="AT108" s="226" t="s">
        <v>192</v>
      </c>
      <c r="AU108" s="226" t="s">
        <v>81</v>
      </c>
      <c r="AY108" s="19" t="s">
        <v>190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196</v>
      </c>
      <c r="BM108" s="226" t="s">
        <v>351</v>
      </c>
    </row>
    <row r="109" s="2" customFormat="1">
      <c r="A109" s="40"/>
      <c r="B109" s="41"/>
      <c r="C109" s="42"/>
      <c r="D109" s="228" t="s">
        <v>198</v>
      </c>
      <c r="E109" s="42"/>
      <c r="F109" s="229" t="s">
        <v>1463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198</v>
      </c>
      <c r="AU109" s="19" t="s">
        <v>81</v>
      </c>
    </row>
    <row r="110" s="2" customFormat="1" ht="16.5" customHeight="1">
      <c r="A110" s="40"/>
      <c r="B110" s="41"/>
      <c r="C110" s="215" t="s">
        <v>281</v>
      </c>
      <c r="D110" s="215" t="s">
        <v>192</v>
      </c>
      <c r="E110" s="216" t="s">
        <v>1464</v>
      </c>
      <c r="F110" s="217" t="s">
        <v>1465</v>
      </c>
      <c r="G110" s="218" t="s">
        <v>1466</v>
      </c>
      <c r="H110" s="282"/>
      <c r="I110" s="220"/>
      <c r="J110" s="221">
        <f>ROUND(I110*H110,2)</f>
        <v>0</v>
      </c>
      <c r="K110" s="217" t="s">
        <v>19</v>
      </c>
      <c r="L110" s="46"/>
      <c r="M110" s="222" t="s">
        <v>19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196</v>
      </c>
      <c r="AT110" s="226" t="s">
        <v>192</v>
      </c>
      <c r="AU110" s="226" t="s">
        <v>81</v>
      </c>
      <c r="AY110" s="19" t="s">
        <v>190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196</v>
      </c>
      <c r="BM110" s="226" t="s">
        <v>363</v>
      </c>
    </row>
    <row r="111" s="2" customFormat="1">
      <c r="A111" s="40"/>
      <c r="B111" s="41"/>
      <c r="C111" s="42"/>
      <c r="D111" s="228" t="s">
        <v>198</v>
      </c>
      <c r="E111" s="42"/>
      <c r="F111" s="229" t="s">
        <v>1465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198</v>
      </c>
      <c r="AU111" s="19" t="s">
        <v>81</v>
      </c>
    </row>
    <row r="112" s="12" customFormat="1" ht="25.92" customHeight="1">
      <c r="A112" s="12"/>
      <c r="B112" s="199"/>
      <c r="C112" s="200"/>
      <c r="D112" s="201" t="s">
        <v>73</v>
      </c>
      <c r="E112" s="202" t="s">
        <v>1467</v>
      </c>
      <c r="F112" s="202" t="s">
        <v>1468</v>
      </c>
      <c r="G112" s="200"/>
      <c r="H112" s="200"/>
      <c r="I112" s="203"/>
      <c r="J112" s="204">
        <f>BK112</f>
        <v>0</v>
      </c>
      <c r="K112" s="200"/>
      <c r="L112" s="205"/>
      <c r="M112" s="206"/>
      <c r="N112" s="207"/>
      <c r="O112" s="207"/>
      <c r="P112" s="208">
        <f>SUM(P113:P114)</f>
        <v>0</v>
      </c>
      <c r="Q112" s="207"/>
      <c r="R112" s="208">
        <f>SUM(R113:R114)</f>
        <v>0</v>
      </c>
      <c r="S112" s="207"/>
      <c r="T112" s="209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81</v>
      </c>
      <c r="AT112" s="211" t="s">
        <v>73</v>
      </c>
      <c r="AU112" s="211" t="s">
        <v>74</v>
      </c>
      <c r="AY112" s="210" t="s">
        <v>190</v>
      </c>
      <c r="BK112" s="212">
        <f>SUM(BK113:BK114)</f>
        <v>0</v>
      </c>
    </row>
    <row r="113" s="2" customFormat="1" ht="16.5" customHeight="1">
      <c r="A113" s="40"/>
      <c r="B113" s="41"/>
      <c r="C113" s="215" t="s">
        <v>287</v>
      </c>
      <c r="D113" s="215" t="s">
        <v>192</v>
      </c>
      <c r="E113" s="216" t="s">
        <v>1469</v>
      </c>
      <c r="F113" s="217" t="s">
        <v>1470</v>
      </c>
      <c r="G113" s="218" t="s">
        <v>1447</v>
      </c>
      <c r="H113" s="219">
        <v>11</v>
      </c>
      <c r="I113" s="220"/>
      <c r="J113" s="221">
        <f>ROUND(I113*H113,2)</f>
        <v>0</v>
      </c>
      <c r="K113" s="217" t="s">
        <v>19</v>
      </c>
      <c r="L113" s="46"/>
      <c r="M113" s="222" t="s">
        <v>19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196</v>
      </c>
      <c r="AT113" s="226" t="s">
        <v>192</v>
      </c>
      <c r="AU113" s="226" t="s">
        <v>81</v>
      </c>
      <c r="AY113" s="19" t="s">
        <v>190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196</v>
      </c>
      <c r="BM113" s="226" t="s">
        <v>122</v>
      </c>
    </row>
    <row r="114" s="2" customFormat="1">
      <c r="A114" s="40"/>
      <c r="B114" s="41"/>
      <c r="C114" s="42"/>
      <c r="D114" s="228" t="s">
        <v>198</v>
      </c>
      <c r="E114" s="42"/>
      <c r="F114" s="229" t="s">
        <v>1470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198</v>
      </c>
      <c r="AU114" s="19" t="s">
        <v>81</v>
      </c>
    </row>
    <row r="115" s="12" customFormat="1" ht="25.92" customHeight="1">
      <c r="A115" s="12"/>
      <c r="B115" s="199"/>
      <c r="C115" s="200"/>
      <c r="D115" s="201" t="s">
        <v>73</v>
      </c>
      <c r="E115" s="202" t="s">
        <v>1471</v>
      </c>
      <c r="F115" s="202" t="s">
        <v>1472</v>
      </c>
      <c r="G115" s="200"/>
      <c r="H115" s="200"/>
      <c r="I115" s="203"/>
      <c r="J115" s="204">
        <f>BK115</f>
        <v>0</v>
      </c>
      <c r="K115" s="200"/>
      <c r="L115" s="205"/>
      <c r="M115" s="206"/>
      <c r="N115" s="207"/>
      <c r="O115" s="207"/>
      <c r="P115" s="208">
        <f>SUM(P116:P135)</f>
        <v>0</v>
      </c>
      <c r="Q115" s="207"/>
      <c r="R115" s="208">
        <f>SUM(R116:R135)</f>
        <v>0</v>
      </c>
      <c r="S115" s="207"/>
      <c r="T115" s="209">
        <f>SUM(T116:T135)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81</v>
      </c>
      <c r="AT115" s="211" t="s">
        <v>73</v>
      </c>
      <c r="AU115" s="211" t="s">
        <v>74</v>
      </c>
      <c r="AY115" s="210" t="s">
        <v>190</v>
      </c>
      <c r="BK115" s="212">
        <f>SUM(BK116:BK135)</f>
        <v>0</v>
      </c>
    </row>
    <row r="116" s="2" customFormat="1" ht="16.5" customHeight="1">
      <c r="A116" s="40"/>
      <c r="B116" s="41"/>
      <c r="C116" s="215" t="s">
        <v>293</v>
      </c>
      <c r="D116" s="215" t="s">
        <v>192</v>
      </c>
      <c r="E116" s="216" t="s">
        <v>1473</v>
      </c>
      <c r="F116" s="217" t="s">
        <v>1474</v>
      </c>
      <c r="G116" s="218" t="s">
        <v>1447</v>
      </c>
      <c r="H116" s="219">
        <v>11</v>
      </c>
      <c r="I116" s="220"/>
      <c r="J116" s="221">
        <f>ROUND(I116*H116,2)</f>
        <v>0</v>
      </c>
      <c r="K116" s="217" t="s">
        <v>19</v>
      </c>
      <c r="L116" s="46"/>
      <c r="M116" s="222" t="s">
        <v>19</v>
      </c>
      <c r="N116" s="223" t="s">
        <v>45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196</v>
      </c>
      <c r="AT116" s="226" t="s">
        <v>192</v>
      </c>
      <c r="AU116" s="226" t="s">
        <v>81</v>
      </c>
      <c r="AY116" s="19" t="s">
        <v>190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81</v>
      </c>
      <c r="BK116" s="227">
        <f>ROUND(I116*H116,2)</f>
        <v>0</v>
      </c>
      <c r="BL116" s="19" t="s">
        <v>196</v>
      </c>
      <c r="BM116" s="226" t="s">
        <v>385</v>
      </c>
    </row>
    <row r="117" s="2" customFormat="1">
      <c r="A117" s="40"/>
      <c r="B117" s="41"/>
      <c r="C117" s="42"/>
      <c r="D117" s="228" t="s">
        <v>198</v>
      </c>
      <c r="E117" s="42"/>
      <c r="F117" s="229" t="s">
        <v>1474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198</v>
      </c>
      <c r="AU117" s="19" t="s">
        <v>81</v>
      </c>
    </row>
    <row r="118" s="2" customFormat="1" ht="16.5" customHeight="1">
      <c r="A118" s="40"/>
      <c r="B118" s="41"/>
      <c r="C118" s="215" t="s">
        <v>298</v>
      </c>
      <c r="D118" s="215" t="s">
        <v>192</v>
      </c>
      <c r="E118" s="216" t="s">
        <v>1475</v>
      </c>
      <c r="F118" s="217" t="s">
        <v>1476</v>
      </c>
      <c r="G118" s="218" t="s">
        <v>1447</v>
      </c>
      <c r="H118" s="219">
        <v>11</v>
      </c>
      <c r="I118" s="220"/>
      <c r="J118" s="221">
        <f>ROUND(I118*H118,2)</f>
        <v>0</v>
      </c>
      <c r="K118" s="217" t="s">
        <v>19</v>
      </c>
      <c r="L118" s="46"/>
      <c r="M118" s="222" t="s">
        <v>19</v>
      </c>
      <c r="N118" s="223" t="s">
        <v>45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196</v>
      </c>
      <c r="AT118" s="226" t="s">
        <v>192</v>
      </c>
      <c r="AU118" s="226" t="s">
        <v>81</v>
      </c>
      <c r="AY118" s="19" t="s">
        <v>190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81</v>
      </c>
      <c r="BK118" s="227">
        <f>ROUND(I118*H118,2)</f>
        <v>0</v>
      </c>
      <c r="BL118" s="19" t="s">
        <v>196</v>
      </c>
      <c r="BM118" s="226" t="s">
        <v>143</v>
      </c>
    </row>
    <row r="119" s="2" customFormat="1">
      <c r="A119" s="40"/>
      <c r="B119" s="41"/>
      <c r="C119" s="42"/>
      <c r="D119" s="228" t="s">
        <v>198</v>
      </c>
      <c r="E119" s="42"/>
      <c r="F119" s="229" t="s">
        <v>1476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198</v>
      </c>
      <c r="AU119" s="19" t="s">
        <v>81</v>
      </c>
    </row>
    <row r="120" s="2" customFormat="1" ht="16.5" customHeight="1">
      <c r="A120" s="40"/>
      <c r="B120" s="41"/>
      <c r="C120" s="215" t="s">
        <v>306</v>
      </c>
      <c r="D120" s="215" t="s">
        <v>192</v>
      </c>
      <c r="E120" s="216" t="s">
        <v>1477</v>
      </c>
      <c r="F120" s="217" t="s">
        <v>1478</v>
      </c>
      <c r="G120" s="218" t="s">
        <v>110</v>
      </c>
      <c r="H120" s="219">
        <v>270</v>
      </c>
      <c r="I120" s="220"/>
      <c r="J120" s="221">
        <f>ROUND(I120*H120,2)</f>
        <v>0</v>
      </c>
      <c r="K120" s="217" t="s">
        <v>19</v>
      </c>
      <c r="L120" s="46"/>
      <c r="M120" s="222" t="s">
        <v>19</v>
      </c>
      <c r="N120" s="223" t="s">
        <v>45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196</v>
      </c>
      <c r="AT120" s="226" t="s">
        <v>192</v>
      </c>
      <c r="AU120" s="226" t="s">
        <v>81</v>
      </c>
      <c r="AY120" s="19" t="s">
        <v>190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196</v>
      </c>
      <c r="BM120" s="226" t="s">
        <v>409</v>
      </c>
    </row>
    <row r="121" s="2" customFormat="1">
      <c r="A121" s="40"/>
      <c r="B121" s="41"/>
      <c r="C121" s="42"/>
      <c r="D121" s="228" t="s">
        <v>198</v>
      </c>
      <c r="E121" s="42"/>
      <c r="F121" s="229" t="s">
        <v>1479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198</v>
      </c>
      <c r="AU121" s="19" t="s">
        <v>81</v>
      </c>
    </row>
    <row r="122" s="2" customFormat="1" ht="16.5" customHeight="1">
      <c r="A122" s="40"/>
      <c r="B122" s="41"/>
      <c r="C122" s="215" t="s">
        <v>313</v>
      </c>
      <c r="D122" s="215" t="s">
        <v>192</v>
      </c>
      <c r="E122" s="216" t="s">
        <v>1480</v>
      </c>
      <c r="F122" s="217" t="s">
        <v>1481</v>
      </c>
      <c r="G122" s="218" t="s">
        <v>110</v>
      </c>
      <c r="H122" s="219">
        <v>26</v>
      </c>
      <c r="I122" s="220"/>
      <c r="J122" s="221">
        <f>ROUND(I122*H122,2)</f>
        <v>0</v>
      </c>
      <c r="K122" s="217" t="s">
        <v>19</v>
      </c>
      <c r="L122" s="46"/>
      <c r="M122" s="222" t="s">
        <v>19</v>
      </c>
      <c r="N122" s="223" t="s">
        <v>45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196</v>
      </c>
      <c r="AT122" s="226" t="s">
        <v>192</v>
      </c>
      <c r="AU122" s="226" t="s">
        <v>81</v>
      </c>
      <c r="AY122" s="19" t="s">
        <v>190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81</v>
      </c>
      <c r="BK122" s="227">
        <f>ROUND(I122*H122,2)</f>
        <v>0</v>
      </c>
      <c r="BL122" s="19" t="s">
        <v>196</v>
      </c>
      <c r="BM122" s="226" t="s">
        <v>421</v>
      </c>
    </row>
    <row r="123" s="2" customFormat="1">
      <c r="A123" s="40"/>
      <c r="B123" s="41"/>
      <c r="C123" s="42"/>
      <c r="D123" s="228" t="s">
        <v>198</v>
      </c>
      <c r="E123" s="42"/>
      <c r="F123" s="229" t="s">
        <v>1482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198</v>
      </c>
      <c r="AU123" s="19" t="s">
        <v>81</v>
      </c>
    </row>
    <row r="124" s="2" customFormat="1" ht="16.5" customHeight="1">
      <c r="A124" s="40"/>
      <c r="B124" s="41"/>
      <c r="C124" s="215" t="s">
        <v>321</v>
      </c>
      <c r="D124" s="215" t="s">
        <v>192</v>
      </c>
      <c r="E124" s="216" t="s">
        <v>1483</v>
      </c>
      <c r="F124" s="217" t="s">
        <v>1484</v>
      </c>
      <c r="G124" s="218" t="s">
        <v>110</v>
      </c>
      <c r="H124" s="219">
        <v>296</v>
      </c>
      <c r="I124" s="220"/>
      <c r="J124" s="221">
        <f>ROUND(I124*H124,2)</f>
        <v>0</v>
      </c>
      <c r="K124" s="217" t="s">
        <v>19</v>
      </c>
      <c r="L124" s="46"/>
      <c r="M124" s="222" t="s">
        <v>19</v>
      </c>
      <c r="N124" s="223" t="s">
        <v>45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196</v>
      </c>
      <c r="AT124" s="226" t="s">
        <v>192</v>
      </c>
      <c r="AU124" s="226" t="s">
        <v>81</v>
      </c>
      <c r="AY124" s="19" t="s">
        <v>190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81</v>
      </c>
      <c r="BK124" s="227">
        <f>ROUND(I124*H124,2)</f>
        <v>0</v>
      </c>
      <c r="BL124" s="19" t="s">
        <v>196</v>
      </c>
      <c r="BM124" s="226" t="s">
        <v>432</v>
      </c>
    </row>
    <row r="125" s="2" customFormat="1">
      <c r="A125" s="40"/>
      <c r="B125" s="41"/>
      <c r="C125" s="42"/>
      <c r="D125" s="228" t="s">
        <v>198</v>
      </c>
      <c r="E125" s="42"/>
      <c r="F125" s="229" t="s">
        <v>1485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198</v>
      </c>
      <c r="AU125" s="19" t="s">
        <v>81</v>
      </c>
    </row>
    <row r="126" s="2" customFormat="1" ht="16.5" customHeight="1">
      <c r="A126" s="40"/>
      <c r="B126" s="41"/>
      <c r="C126" s="215" t="s">
        <v>326</v>
      </c>
      <c r="D126" s="215" t="s">
        <v>192</v>
      </c>
      <c r="E126" s="216" t="s">
        <v>1486</v>
      </c>
      <c r="F126" s="217" t="s">
        <v>1487</v>
      </c>
      <c r="G126" s="218" t="s">
        <v>233</v>
      </c>
      <c r="H126" s="219">
        <v>2.3399999999999999</v>
      </c>
      <c r="I126" s="220"/>
      <c r="J126" s="221">
        <f>ROUND(I126*H126,2)</f>
        <v>0</v>
      </c>
      <c r="K126" s="217" t="s">
        <v>19</v>
      </c>
      <c r="L126" s="46"/>
      <c r="M126" s="222" t="s">
        <v>19</v>
      </c>
      <c r="N126" s="223" t="s">
        <v>45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196</v>
      </c>
      <c r="AT126" s="226" t="s">
        <v>192</v>
      </c>
      <c r="AU126" s="226" t="s">
        <v>81</v>
      </c>
      <c r="AY126" s="19" t="s">
        <v>190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81</v>
      </c>
      <c r="BK126" s="227">
        <f>ROUND(I126*H126,2)</f>
        <v>0</v>
      </c>
      <c r="BL126" s="19" t="s">
        <v>196</v>
      </c>
      <c r="BM126" s="226" t="s">
        <v>443</v>
      </c>
    </row>
    <row r="127" s="2" customFormat="1">
      <c r="A127" s="40"/>
      <c r="B127" s="41"/>
      <c r="C127" s="42"/>
      <c r="D127" s="228" t="s">
        <v>198</v>
      </c>
      <c r="E127" s="42"/>
      <c r="F127" s="229" t="s">
        <v>1487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198</v>
      </c>
      <c r="AU127" s="19" t="s">
        <v>81</v>
      </c>
    </row>
    <row r="128" s="2" customFormat="1" ht="16.5" customHeight="1">
      <c r="A128" s="40"/>
      <c r="B128" s="41"/>
      <c r="C128" s="215" t="s">
        <v>7</v>
      </c>
      <c r="D128" s="215" t="s">
        <v>192</v>
      </c>
      <c r="E128" s="216" t="s">
        <v>1488</v>
      </c>
      <c r="F128" s="217" t="s">
        <v>1489</v>
      </c>
      <c r="G128" s="218" t="s">
        <v>1447</v>
      </c>
      <c r="H128" s="219">
        <v>11</v>
      </c>
      <c r="I128" s="220"/>
      <c r="J128" s="221">
        <f>ROUND(I128*H128,2)</f>
        <v>0</v>
      </c>
      <c r="K128" s="217" t="s">
        <v>19</v>
      </c>
      <c r="L128" s="46"/>
      <c r="M128" s="222" t="s">
        <v>19</v>
      </c>
      <c r="N128" s="223" t="s">
        <v>45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196</v>
      </c>
      <c r="AT128" s="226" t="s">
        <v>192</v>
      </c>
      <c r="AU128" s="226" t="s">
        <v>81</v>
      </c>
      <c r="AY128" s="19" t="s">
        <v>190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196</v>
      </c>
      <c r="BM128" s="226" t="s">
        <v>453</v>
      </c>
    </row>
    <row r="129" s="2" customFormat="1">
      <c r="A129" s="40"/>
      <c r="B129" s="41"/>
      <c r="C129" s="42"/>
      <c r="D129" s="228" t="s">
        <v>198</v>
      </c>
      <c r="E129" s="42"/>
      <c r="F129" s="229" t="s">
        <v>1489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198</v>
      </c>
      <c r="AU129" s="19" t="s">
        <v>81</v>
      </c>
    </row>
    <row r="130" s="2" customFormat="1" ht="16.5" customHeight="1">
      <c r="A130" s="40"/>
      <c r="B130" s="41"/>
      <c r="C130" s="215" t="s">
        <v>338</v>
      </c>
      <c r="D130" s="215" t="s">
        <v>192</v>
      </c>
      <c r="E130" s="216" t="s">
        <v>1490</v>
      </c>
      <c r="F130" s="217" t="s">
        <v>1491</v>
      </c>
      <c r="G130" s="218" t="s">
        <v>1492</v>
      </c>
      <c r="H130" s="219">
        <v>0.29999999999999999</v>
      </c>
      <c r="I130" s="220"/>
      <c r="J130" s="221">
        <f>ROUND(I130*H130,2)</f>
        <v>0</v>
      </c>
      <c r="K130" s="217" t="s">
        <v>19</v>
      </c>
      <c r="L130" s="46"/>
      <c r="M130" s="222" t="s">
        <v>19</v>
      </c>
      <c r="N130" s="223" t="s">
        <v>45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196</v>
      </c>
      <c r="AT130" s="226" t="s">
        <v>192</v>
      </c>
      <c r="AU130" s="226" t="s">
        <v>81</v>
      </c>
      <c r="AY130" s="19" t="s">
        <v>190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81</v>
      </c>
      <c r="BK130" s="227">
        <f>ROUND(I130*H130,2)</f>
        <v>0</v>
      </c>
      <c r="BL130" s="19" t="s">
        <v>196</v>
      </c>
      <c r="BM130" s="226" t="s">
        <v>464</v>
      </c>
    </row>
    <row r="131" s="2" customFormat="1">
      <c r="A131" s="40"/>
      <c r="B131" s="41"/>
      <c r="C131" s="42"/>
      <c r="D131" s="228" t="s">
        <v>198</v>
      </c>
      <c r="E131" s="42"/>
      <c r="F131" s="229" t="s">
        <v>1491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198</v>
      </c>
      <c r="AU131" s="19" t="s">
        <v>81</v>
      </c>
    </row>
    <row r="132" s="2" customFormat="1" ht="16.5" customHeight="1">
      <c r="A132" s="40"/>
      <c r="B132" s="41"/>
      <c r="C132" s="215" t="s">
        <v>345</v>
      </c>
      <c r="D132" s="215" t="s">
        <v>192</v>
      </c>
      <c r="E132" s="216" t="s">
        <v>1493</v>
      </c>
      <c r="F132" s="217" t="s">
        <v>1494</v>
      </c>
      <c r="G132" s="218" t="s">
        <v>233</v>
      </c>
      <c r="H132" s="219">
        <v>8.8800000000000008</v>
      </c>
      <c r="I132" s="220"/>
      <c r="J132" s="221">
        <f>ROUND(I132*H132,2)</f>
        <v>0</v>
      </c>
      <c r="K132" s="217" t="s">
        <v>19</v>
      </c>
      <c r="L132" s="46"/>
      <c r="M132" s="222" t="s">
        <v>19</v>
      </c>
      <c r="N132" s="223" t="s">
        <v>45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196</v>
      </c>
      <c r="AT132" s="226" t="s">
        <v>192</v>
      </c>
      <c r="AU132" s="226" t="s">
        <v>81</v>
      </c>
      <c r="AY132" s="19" t="s">
        <v>190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81</v>
      </c>
      <c r="BK132" s="227">
        <f>ROUND(I132*H132,2)</f>
        <v>0</v>
      </c>
      <c r="BL132" s="19" t="s">
        <v>196</v>
      </c>
      <c r="BM132" s="226" t="s">
        <v>478</v>
      </c>
    </row>
    <row r="133" s="2" customFormat="1">
      <c r="A133" s="40"/>
      <c r="B133" s="41"/>
      <c r="C133" s="42"/>
      <c r="D133" s="228" t="s">
        <v>198</v>
      </c>
      <c r="E133" s="42"/>
      <c r="F133" s="229" t="s">
        <v>1494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198</v>
      </c>
      <c r="AU133" s="19" t="s">
        <v>81</v>
      </c>
    </row>
    <row r="134" s="2" customFormat="1" ht="16.5" customHeight="1">
      <c r="A134" s="40"/>
      <c r="B134" s="41"/>
      <c r="C134" s="215" t="s">
        <v>351</v>
      </c>
      <c r="D134" s="215" t="s">
        <v>192</v>
      </c>
      <c r="E134" s="216" t="s">
        <v>1495</v>
      </c>
      <c r="F134" s="217" t="s">
        <v>1496</v>
      </c>
      <c r="G134" s="218" t="s">
        <v>132</v>
      </c>
      <c r="H134" s="219">
        <v>150</v>
      </c>
      <c r="I134" s="220"/>
      <c r="J134" s="221">
        <f>ROUND(I134*H134,2)</f>
        <v>0</v>
      </c>
      <c r="K134" s="217" t="s">
        <v>19</v>
      </c>
      <c r="L134" s="46"/>
      <c r="M134" s="222" t="s">
        <v>19</v>
      </c>
      <c r="N134" s="223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196</v>
      </c>
      <c r="AT134" s="226" t="s">
        <v>192</v>
      </c>
      <c r="AU134" s="226" t="s">
        <v>81</v>
      </c>
      <c r="AY134" s="19" t="s">
        <v>190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81</v>
      </c>
      <c r="BK134" s="227">
        <f>ROUND(I134*H134,2)</f>
        <v>0</v>
      </c>
      <c r="BL134" s="19" t="s">
        <v>196</v>
      </c>
      <c r="BM134" s="226" t="s">
        <v>490</v>
      </c>
    </row>
    <row r="135" s="2" customFormat="1">
      <c r="A135" s="40"/>
      <c r="B135" s="41"/>
      <c r="C135" s="42"/>
      <c r="D135" s="228" t="s">
        <v>198</v>
      </c>
      <c r="E135" s="42"/>
      <c r="F135" s="229" t="s">
        <v>1496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198</v>
      </c>
      <c r="AU135" s="19" t="s">
        <v>81</v>
      </c>
    </row>
    <row r="136" s="12" customFormat="1" ht="25.92" customHeight="1">
      <c r="A136" s="12"/>
      <c r="B136" s="199"/>
      <c r="C136" s="200"/>
      <c r="D136" s="201" t="s">
        <v>73</v>
      </c>
      <c r="E136" s="202" t="s">
        <v>1497</v>
      </c>
      <c r="F136" s="202" t="s">
        <v>1498</v>
      </c>
      <c r="G136" s="200"/>
      <c r="H136" s="200"/>
      <c r="I136" s="203"/>
      <c r="J136" s="204">
        <f>BK136</f>
        <v>0</v>
      </c>
      <c r="K136" s="200"/>
      <c r="L136" s="205"/>
      <c r="M136" s="206"/>
      <c r="N136" s="207"/>
      <c r="O136" s="207"/>
      <c r="P136" s="208">
        <f>SUM(P137:P140)</f>
        <v>0</v>
      </c>
      <c r="Q136" s="207"/>
      <c r="R136" s="208">
        <f>SUM(R137:R140)</f>
        <v>0</v>
      </c>
      <c r="S136" s="207"/>
      <c r="T136" s="20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81</v>
      </c>
      <c r="AT136" s="211" t="s">
        <v>73</v>
      </c>
      <c r="AU136" s="211" t="s">
        <v>74</v>
      </c>
      <c r="AY136" s="210" t="s">
        <v>190</v>
      </c>
      <c r="BK136" s="212">
        <f>SUM(BK137:BK140)</f>
        <v>0</v>
      </c>
    </row>
    <row r="137" s="2" customFormat="1" ht="33" customHeight="1">
      <c r="A137" s="40"/>
      <c r="B137" s="41"/>
      <c r="C137" s="215" t="s">
        <v>357</v>
      </c>
      <c r="D137" s="215" t="s">
        <v>192</v>
      </c>
      <c r="E137" s="216" t="s">
        <v>1499</v>
      </c>
      <c r="F137" s="217" t="s">
        <v>1500</v>
      </c>
      <c r="G137" s="218" t="s">
        <v>1447</v>
      </c>
      <c r="H137" s="219">
        <v>1</v>
      </c>
      <c r="I137" s="220"/>
      <c r="J137" s="221">
        <f>ROUND(I137*H137,2)</f>
        <v>0</v>
      </c>
      <c r="K137" s="217" t="s">
        <v>19</v>
      </c>
      <c r="L137" s="46"/>
      <c r="M137" s="222" t="s">
        <v>19</v>
      </c>
      <c r="N137" s="223" t="s">
        <v>45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196</v>
      </c>
      <c r="AT137" s="226" t="s">
        <v>192</v>
      </c>
      <c r="AU137" s="226" t="s">
        <v>81</v>
      </c>
      <c r="AY137" s="19" t="s">
        <v>190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81</v>
      </c>
      <c r="BK137" s="227">
        <f>ROUND(I137*H137,2)</f>
        <v>0</v>
      </c>
      <c r="BL137" s="19" t="s">
        <v>196</v>
      </c>
      <c r="BM137" s="226" t="s">
        <v>500</v>
      </c>
    </row>
    <row r="138" s="2" customFormat="1">
      <c r="A138" s="40"/>
      <c r="B138" s="41"/>
      <c r="C138" s="42"/>
      <c r="D138" s="228" t="s">
        <v>198</v>
      </c>
      <c r="E138" s="42"/>
      <c r="F138" s="229" t="s">
        <v>1500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198</v>
      </c>
      <c r="AU138" s="19" t="s">
        <v>81</v>
      </c>
    </row>
    <row r="139" s="2" customFormat="1" ht="16.5" customHeight="1">
      <c r="A139" s="40"/>
      <c r="B139" s="41"/>
      <c r="C139" s="215" t="s">
        <v>363</v>
      </c>
      <c r="D139" s="215" t="s">
        <v>192</v>
      </c>
      <c r="E139" s="216" t="s">
        <v>1501</v>
      </c>
      <c r="F139" s="217" t="s">
        <v>1465</v>
      </c>
      <c r="G139" s="218" t="s">
        <v>1466</v>
      </c>
      <c r="H139" s="282"/>
      <c r="I139" s="220"/>
      <c r="J139" s="221">
        <f>ROUND(I139*H139,2)</f>
        <v>0</v>
      </c>
      <c r="K139" s="217" t="s">
        <v>19</v>
      </c>
      <c r="L139" s="46"/>
      <c r="M139" s="222" t="s">
        <v>19</v>
      </c>
      <c r="N139" s="223" t="s">
        <v>45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196</v>
      </c>
      <c r="AT139" s="226" t="s">
        <v>192</v>
      </c>
      <c r="AU139" s="226" t="s">
        <v>81</v>
      </c>
      <c r="AY139" s="19" t="s">
        <v>190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196</v>
      </c>
      <c r="BM139" s="226" t="s">
        <v>512</v>
      </c>
    </row>
    <row r="140" s="2" customFormat="1">
      <c r="A140" s="40"/>
      <c r="B140" s="41"/>
      <c r="C140" s="42"/>
      <c r="D140" s="228" t="s">
        <v>198</v>
      </c>
      <c r="E140" s="42"/>
      <c r="F140" s="229" t="s">
        <v>1465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198</v>
      </c>
      <c r="AU140" s="19" t="s">
        <v>81</v>
      </c>
    </row>
    <row r="141" s="12" customFormat="1" ht="25.92" customHeight="1">
      <c r="A141" s="12"/>
      <c r="B141" s="199"/>
      <c r="C141" s="200"/>
      <c r="D141" s="201" t="s">
        <v>73</v>
      </c>
      <c r="E141" s="202" t="s">
        <v>1502</v>
      </c>
      <c r="F141" s="202" t="s">
        <v>1503</v>
      </c>
      <c r="G141" s="200"/>
      <c r="H141" s="200"/>
      <c r="I141" s="203"/>
      <c r="J141" s="204">
        <f>BK141</f>
        <v>0</v>
      </c>
      <c r="K141" s="200"/>
      <c r="L141" s="205"/>
      <c r="M141" s="206"/>
      <c r="N141" s="207"/>
      <c r="O141" s="207"/>
      <c r="P141" s="208">
        <f>SUM(P142:P168)</f>
        <v>0</v>
      </c>
      <c r="Q141" s="207"/>
      <c r="R141" s="208">
        <f>SUM(R142:R168)</f>
        <v>0</v>
      </c>
      <c r="S141" s="207"/>
      <c r="T141" s="209">
        <f>SUM(T142:T168)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81</v>
      </c>
      <c r="AT141" s="211" t="s">
        <v>73</v>
      </c>
      <c r="AU141" s="211" t="s">
        <v>74</v>
      </c>
      <c r="AY141" s="210" t="s">
        <v>190</v>
      </c>
      <c r="BK141" s="212">
        <f>SUM(BK142:BK168)</f>
        <v>0</v>
      </c>
    </row>
    <row r="142" s="2" customFormat="1" ht="16.5" customHeight="1">
      <c r="A142" s="40"/>
      <c r="B142" s="41"/>
      <c r="C142" s="215" t="s">
        <v>369</v>
      </c>
      <c r="D142" s="215" t="s">
        <v>192</v>
      </c>
      <c r="E142" s="216" t="s">
        <v>1504</v>
      </c>
      <c r="F142" s="217" t="s">
        <v>1505</v>
      </c>
      <c r="G142" s="218" t="s">
        <v>1144</v>
      </c>
      <c r="H142" s="219">
        <v>50</v>
      </c>
      <c r="I142" s="220"/>
      <c r="J142" s="221">
        <f>ROUND(I142*H142,2)</f>
        <v>0</v>
      </c>
      <c r="K142" s="217" t="s">
        <v>19</v>
      </c>
      <c r="L142" s="46"/>
      <c r="M142" s="222" t="s">
        <v>19</v>
      </c>
      <c r="N142" s="223" t="s">
        <v>45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196</v>
      </c>
      <c r="AT142" s="226" t="s">
        <v>192</v>
      </c>
      <c r="AU142" s="226" t="s">
        <v>81</v>
      </c>
      <c r="AY142" s="19" t="s">
        <v>190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81</v>
      </c>
      <c r="BK142" s="227">
        <f>ROUND(I142*H142,2)</f>
        <v>0</v>
      </c>
      <c r="BL142" s="19" t="s">
        <v>196</v>
      </c>
      <c r="BM142" s="226" t="s">
        <v>524</v>
      </c>
    </row>
    <row r="143" s="2" customFormat="1">
      <c r="A143" s="40"/>
      <c r="B143" s="41"/>
      <c r="C143" s="42"/>
      <c r="D143" s="228" t="s">
        <v>198</v>
      </c>
      <c r="E143" s="42"/>
      <c r="F143" s="229" t="s">
        <v>1505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198</v>
      </c>
      <c r="AU143" s="19" t="s">
        <v>81</v>
      </c>
    </row>
    <row r="144" s="2" customFormat="1" ht="16.5" customHeight="1">
      <c r="A144" s="40"/>
      <c r="B144" s="41"/>
      <c r="C144" s="215" t="s">
        <v>122</v>
      </c>
      <c r="D144" s="215" t="s">
        <v>192</v>
      </c>
      <c r="E144" s="216" t="s">
        <v>1506</v>
      </c>
      <c r="F144" s="217" t="s">
        <v>1507</v>
      </c>
      <c r="G144" s="218" t="s">
        <v>1144</v>
      </c>
      <c r="H144" s="219">
        <v>10</v>
      </c>
      <c r="I144" s="220"/>
      <c r="J144" s="221">
        <f>ROUND(I144*H144,2)</f>
        <v>0</v>
      </c>
      <c r="K144" s="217" t="s">
        <v>19</v>
      </c>
      <c r="L144" s="46"/>
      <c r="M144" s="222" t="s">
        <v>19</v>
      </c>
      <c r="N144" s="223" t="s">
        <v>45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196</v>
      </c>
      <c r="AT144" s="226" t="s">
        <v>192</v>
      </c>
      <c r="AU144" s="226" t="s">
        <v>81</v>
      </c>
      <c r="AY144" s="19" t="s">
        <v>190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81</v>
      </c>
      <c r="BK144" s="227">
        <f>ROUND(I144*H144,2)</f>
        <v>0</v>
      </c>
      <c r="BL144" s="19" t="s">
        <v>196</v>
      </c>
      <c r="BM144" s="226" t="s">
        <v>536</v>
      </c>
    </row>
    <row r="145" s="2" customFormat="1">
      <c r="A145" s="40"/>
      <c r="B145" s="41"/>
      <c r="C145" s="42"/>
      <c r="D145" s="228" t="s">
        <v>198</v>
      </c>
      <c r="E145" s="42"/>
      <c r="F145" s="229" t="s">
        <v>1507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198</v>
      </c>
      <c r="AU145" s="19" t="s">
        <v>81</v>
      </c>
    </row>
    <row r="146" s="2" customFormat="1" ht="16.5" customHeight="1">
      <c r="A146" s="40"/>
      <c r="B146" s="41"/>
      <c r="C146" s="215" t="s">
        <v>380</v>
      </c>
      <c r="D146" s="215" t="s">
        <v>192</v>
      </c>
      <c r="E146" s="216" t="s">
        <v>1508</v>
      </c>
      <c r="F146" s="217" t="s">
        <v>1509</v>
      </c>
      <c r="G146" s="218" t="s">
        <v>1144</v>
      </c>
      <c r="H146" s="219">
        <v>10</v>
      </c>
      <c r="I146" s="220"/>
      <c r="J146" s="221">
        <f>ROUND(I146*H146,2)</f>
        <v>0</v>
      </c>
      <c r="K146" s="217" t="s">
        <v>19</v>
      </c>
      <c r="L146" s="46"/>
      <c r="M146" s="222" t="s">
        <v>19</v>
      </c>
      <c r="N146" s="223" t="s">
        <v>45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196</v>
      </c>
      <c r="AT146" s="226" t="s">
        <v>192</v>
      </c>
      <c r="AU146" s="226" t="s">
        <v>81</v>
      </c>
      <c r="AY146" s="19" t="s">
        <v>190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81</v>
      </c>
      <c r="BK146" s="227">
        <f>ROUND(I146*H146,2)</f>
        <v>0</v>
      </c>
      <c r="BL146" s="19" t="s">
        <v>196</v>
      </c>
      <c r="BM146" s="226" t="s">
        <v>548</v>
      </c>
    </row>
    <row r="147" s="2" customFormat="1">
      <c r="A147" s="40"/>
      <c r="B147" s="41"/>
      <c r="C147" s="42"/>
      <c r="D147" s="228" t="s">
        <v>198</v>
      </c>
      <c r="E147" s="42"/>
      <c r="F147" s="229" t="s">
        <v>1509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198</v>
      </c>
      <c r="AU147" s="19" t="s">
        <v>81</v>
      </c>
    </row>
    <row r="148" s="2" customFormat="1" ht="16.5" customHeight="1">
      <c r="A148" s="40"/>
      <c r="B148" s="41"/>
      <c r="C148" s="215" t="s">
        <v>385</v>
      </c>
      <c r="D148" s="215" t="s">
        <v>192</v>
      </c>
      <c r="E148" s="216" t="s">
        <v>1510</v>
      </c>
      <c r="F148" s="217" t="s">
        <v>1511</v>
      </c>
      <c r="G148" s="218" t="s">
        <v>1144</v>
      </c>
      <c r="H148" s="219">
        <v>8</v>
      </c>
      <c r="I148" s="220"/>
      <c r="J148" s="221">
        <f>ROUND(I148*H148,2)</f>
        <v>0</v>
      </c>
      <c r="K148" s="217" t="s">
        <v>19</v>
      </c>
      <c r="L148" s="46"/>
      <c r="M148" s="222" t="s">
        <v>19</v>
      </c>
      <c r="N148" s="223" t="s">
        <v>45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196</v>
      </c>
      <c r="AT148" s="226" t="s">
        <v>192</v>
      </c>
      <c r="AU148" s="226" t="s">
        <v>81</v>
      </c>
      <c r="AY148" s="19" t="s">
        <v>190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196</v>
      </c>
      <c r="BM148" s="226" t="s">
        <v>562</v>
      </c>
    </row>
    <row r="149" s="2" customFormat="1">
      <c r="A149" s="40"/>
      <c r="B149" s="41"/>
      <c r="C149" s="42"/>
      <c r="D149" s="228" t="s">
        <v>198</v>
      </c>
      <c r="E149" s="42"/>
      <c r="F149" s="229" t="s">
        <v>1511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198</v>
      </c>
      <c r="AU149" s="19" t="s">
        <v>81</v>
      </c>
    </row>
    <row r="150" s="2" customFormat="1" ht="16.5" customHeight="1">
      <c r="A150" s="40"/>
      <c r="B150" s="41"/>
      <c r="C150" s="215" t="s">
        <v>391</v>
      </c>
      <c r="D150" s="215" t="s">
        <v>192</v>
      </c>
      <c r="E150" s="216" t="s">
        <v>1512</v>
      </c>
      <c r="F150" s="217" t="s">
        <v>1513</v>
      </c>
      <c r="G150" s="218" t="s">
        <v>1144</v>
      </c>
      <c r="H150" s="219">
        <v>12</v>
      </c>
      <c r="I150" s="220"/>
      <c r="J150" s="221">
        <f>ROUND(I150*H150,2)</f>
        <v>0</v>
      </c>
      <c r="K150" s="217" t="s">
        <v>19</v>
      </c>
      <c r="L150" s="46"/>
      <c r="M150" s="222" t="s">
        <v>19</v>
      </c>
      <c r="N150" s="223" t="s">
        <v>45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196</v>
      </c>
      <c r="AT150" s="226" t="s">
        <v>192</v>
      </c>
      <c r="AU150" s="226" t="s">
        <v>81</v>
      </c>
      <c r="AY150" s="19" t="s">
        <v>190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81</v>
      </c>
      <c r="BK150" s="227">
        <f>ROUND(I150*H150,2)</f>
        <v>0</v>
      </c>
      <c r="BL150" s="19" t="s">
        <v>196</v>
      </c>
      <c r="BM150" s="226" t="s">
        <v>573</v>
      </c>
    </row>
    <row r="151" s="2" customFormat="1">
      <c r="A151" s="40"/>
      <c r="B151" s="41"/>
      <c r="C151" s="42"/>
      <c r="D151" s="228" t="s">
        <v>198</v>
      </c>
      <c r="E151" s="42"/>
      <c r="F151" s="229" t="s">
        <v>1513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198</v>
      </c>
      <c r="AU151" s="19" t="s">
        <v>81</v>
      </c>
    </row>
    <row r="152" s="2" customFormat="1" ht="21.75" customHeight="1">
      <c r="A152" s="40"/>
      <c r="B152" s="41"/>
      <c r="C152" s="215" t="s">
        <v>143</v>
      </c>
      <c r="D152" s="215" t="s">
        <v>192</v>
      </c>
      <c r="E152" s="216" t="s">
        <v>1514</v>
      </c>
      <c r="F152" s="217" t="s">
        <v>1515</v>
      </c>
      <c r="G152" s="218" t="s">
        <v>1144</v>
      </c>
      <c r="H152" s="219">
        <v>4</v>
      </c>
      <c r="I152" s="220"/>
      <c r="J152" s="221">
        <f>ROUND(I152*H152,2)</f>
        <v>0</v>
      </c>
      <c r="K152" s="217" t="s">
        <v>19</v>
      </c>
      <c r="L152" s="46"/>
      <c r="M152" s="222" t="s">
        <v>19</v>
      </c>
      <c r="N152" s="223" t="s">
        <v>45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196</v>
      </c>
      <c r="AT152" s="226" t="s">
        <v>192</v>
      </c>
      <c r="AU152" s="226" t="s">
        <v>81</v>
      </c>
      <c r="AY152" s="19" t="s">
        <v>190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81</v>
      </c>
      <c r="BK152" s="227">
        <f>ROUND(I152*H152,2)</f>
        <v>0</v>
      </c>
      <c r="BL152" s="19" t="s">
        <v>196</v>
      </c>
      <c r="BM152" s="226" t="s">
        <v>586</v>
      </c>
    </row>
    <row r="153" s="2" customFormat="1">
      <c r="A153" s="40"/>
      <c r="B153" s="41"/>
      <c r="C153" s="42"/>
      <c r="D153" s="228" t="s">
        <v>198</v>
      </c>
      <c r="E153" s="42"/>
      <c r="F153" s="229" t="s">
        <v>1515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198</v>
      </c>
      <c r="AU153" s="19" t="s">
        <v>81</v>
      </c>
    </row>
    <row r="154" s="2" customFormat="1" ht="16.5" customHeight="1">
      <c r="A154" s="40"/>
      <c r="B154" s="41"/>
      <c r="C154" s="215" t="s">
        <v>402</v>
      </c>
      <c r="D154" s="215" t="s">
        <v>192</v>
      </c>
      <c r="E154" s="216" t="s">
        <v>1516</v>
      </c>
      <c r="F154" s="217" t="s">
        <v>1517</v>
      </c>
      <c r="G154" s="218" t="s">
        <v>1447</v>
      </c>
      <c r="H154" s="219">
        <v>1</v>
      </c>
      <c r="I154" s="220"/>
      <c r="J154" s="221">
        <f>ROUND(I154*H154,2)</f>
        <v>0</v>
      </c>
      <c r="K154" s="217" t="s">
        <v>19</v>
      </c>
      <c r="L154" s="46"/>
      <c r="M154" s="222" t="s">
        <v>19</v>
      </c>
      <c r="N154" s="223" t="s">
        <v>45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196</v>
      </c>
      <c r="AT154" s="226" t="s">
        <v>192</v>
      </c>
      <c r="AU154" s="226" t="s">
        <v>81</v>
      </c>
      <c r="AY154" s="19" t="s">
        <v>190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81</v>
      </c>
      <c r="BK154" s="227">
        <f>ROUND(I154*H154,2)</f>
        <v>0</v>
      </c>
      <c r="BL154" s="19" t="s">
        <v>196</v>
      </c>
      <c r="BM154" s="226" t="s">
        <v>1035</v>
      </c>
    </row>
    <row r="155" s="2" customFormat="1">
      <c r="A155" s="40"/>
      <c r="B155" s="41"/>
      <c r="C155" s="42"/>
      <c r="D155" s="228" t="s">
        <v>198</v>
      </c>
      <c r="E155" s="42"/>
      <c r="F155" s="229" t="s">
        <v>1517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198</v>
      </c>
      <c r="AU155" s="19" t="s">
        <v>81</v>
      </c>
    </row>
    <row r="156" s="2" customFormat="1" ht="16.5" customHeight="1">
      <c r="A156" s="40"/>
      <c r="B156" s="41"/>
      <c r="C156" s="215" t="s">
        <v>409</v>
      </c>
      <c r="D156" s="215" t="s">
        <v>192</v>
      </c>
      <c r="E156" s="216" t="s">
        <v>1518</v>
      </c>
      <c r="F156" s="217" t="s">
        <v>1519</v>
      </c>
      <c r="G156" s="218" t="s">
        <v>1520</v>
      </c>
      <c r="H156" s="219">
        <v>1</v>
      </c>
      <c r="I156" s="220"/>
      <c r="J156" s="221">
        <f>ROUND(I156*H156,2)</f>
        <v>0</v>
      </c>
      <c r="K156" s="217" t="s">
        <v>19</v>
      </c>
      <c r="L156" s="46"/>
      <c r="M156" s="222" t="s">
        <v>19</v>
      </c>
      <c r="N156" s="223" t="s">
        <v>45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196</v>
      </c>
      <c r="AT156" s="226" t="s">
        <v>192</v>
      </c>
      <c r="AU156" s="226" t="s">
        <v>81</v>
      </c>
      <c r="AY156" s="19" t="s">
        <v>190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81</v>
      </c>
      <c r="BK156" s="227">
        <f>ROUND(I156*H156,2)</f>
        <v>0</v>
      </c>
      <c r="BL156" s="19" t="s">
        <v>196</v>
      </c>
      <c r="BM156" s="226" t="s">
        <v>1044</v>
      </c>
    </row>
    <row r="157" s="2" customFormat="1">
      <c r="A157" s="40"/>
      <c r="B157" s="41"/>
      <c r="C157" s="42"/>
      <c r="D157" s="228" t="s">
        <v>198</v>
      </c>
      <c r="E157" s="42"/>
      <c r="F157" s="229" t="s">
        <v>1519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198</v>
      </c>
      <c r="AU157" s="19" t="s">
        <v>81</v>
      </c>
    </row>
    <row r="158" s="2" customFormat="1" ht="16.5" customHeight="1">
      <c r="A158" s="40"/>
      <c r="B158" s="41"/>
      <c r="C158" s="215" t="s">
        <v>414</v>
      </c>
      <c r="D158" s="215" t="s">
        <v>192</v>
      </c>
      <c r="E158" s="216" t="s">
        <v>1521</v>
      </c>
      <c r="F158" s="217" t="s">
        <v>1522</v>
      </c>
      <c r="G158" s="218" t="s">
        <v>1144</v>
      </c>
      <c r="H158" s="219">
        <v>1</v>
      </c>
      <c r="I158" s="220"/>
      <c r="J158" s="221">
        <f>ROUND(I158*H158,2)</f>
        <v>0</v>
      </c>
      <c r="K158" s="217" t="s">
        <v>19</v>
      </c>
      <c r="L158" s="46"/>
      <c r="M158" s="222" t="s">
        <v>19</v>
      </c>
      <c r="N158" s="223" t="s">
        <v>45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196</v>
      </c>
      <c r="AT158" s="226" t="s">
        <v>192</v>
      </c>
      <c r="AU158" s="226" t="s">
        <v>81</v>
      </c>
      <c r="AY158" s="19" t="s">
        <v>190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81</v>
      </c>
      <c r="BK158" s="227">
        <f>ROUND(I158*H158,2)</f>
        <v>0</v>
      </c>
      <c r="BL158" s="19" t="s">
        <v>196</v>
      </c>
      <c r="BM158" s="226" t="s">
        <v>1053</v>
      </c>
    </row>
    <row r="159" s="2" customFormat="1">
      <c r="A159" s="40"/>
      <c r="B159" s="41"/>
      <c r="C159" s="42"/>
      <c r="D159" s="228" t="s">
        <v>198</v>
      </c>
      <c r="E159" s="42"/>
      <c r="F159" s="229" t="s">
        <v>1522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198</v>
      </c>
      <c r="AU159" s="19" t="s">
        <v>81</v>
      </c>
    </row>
    <row r="160" s="2" customFormat="1" ht="16.5" customHeight="1">
      <c r="A160" s="40"/>
      <c r="B160" s="41"/>
      <c r="C160" s="215" t="s">
        <v>421</v>
      </c>
      <c r="D160" s="215" t="s">
        <v>192</v>
      </c>
      <c r="E160" s="216" t="s">
        <v>1523</v>
      </c>
      <c r="F160" s="217" t="s">
        <v>1524</v>
      </c>
      <c r="G160" s="218" t="s">
        <v>1144</v>
      </c>
      <c r="H160" s="219">
        <v>15</v>
      </c>
      <c r="I160" s="220"/>
      <c r="J160" s="221">
        <f>ROUND(I160*H160,2)</f>
        <v>0</v>
      </c>
      <c r="K160" s="217" t="s">
        <v>19</v>
      </c>
      <c r="L160" s="46"/>
      <c r="M160" s="222" t="s">
        <v>19</v>
      </c>
      <c r="N160" s="223" t="s">
        <v>45</v>
      </c>
      <c r="O160" s="86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196</v>
      </c>
      <c r="AT160" s="226" t="s">
        <v>192</v>
      </c>
      <c r="AU160" s="226" t="s">
        <v>81</v>
      </c>
      <c r="AY160" s="19" t="s">
        <v>190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81</v>
      </c>
      <c r="BK160" s="227">
        <f>ROUND(I160*H160,2)</f>
        <v>0</v>
      </c>
      <c r="BL160" s="19" t="s">
        <v>196</v>
      </c>
      <c r="BM160" s="226" t="s">
        <v>1065</v>
      </c>
    </row>
    <row r="161" s="2" customFormat="1">
      <c r="A161" s="40"/>
      <c r="B161" s="41"/>
      <c r="C161" s="42"/>
      <c r="D161" s="228" t="s">
        <v>198</v>
      </c>
      <c r="E161" s="42"/>
      <c r="F161" s="229" t="s">
        <v>1524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198</v>
      </c>
      <c r="AU161" s="19" t="s">
        <v>81</v>
      </c>
    </row>
    <row r="162" s="2" customFormat="1" ht="16.5" customHeight="1">
      <c r="A162" s="40"/>
      <c r="B162" s="41"/>
      <c r="C162" s="215" t="s">
        <v>427</v>
      </c>
      <c r="D162" s="215" t="s">
        <v>192</v>
      </c>
      <c r="E162" s="216" t="s">
        <v>1525</v>
      </c>
      <c r="F162" s="217" t="s">
        <v>1526</v>
      </c>
      <c r="G162" s="218" t="s">
        <v>1144</v>
      </c>
      <c r="H162" s="219">
        <v>10</v>
      </c>
      <c r="I162" s="220"/>
      <c r="J162" s="221">
        <f>ROUND(I162*H162,2)</f>
        <v>0</v>
      </c>
      <c r="K162" s="217" t="s">
        <v>19</v>
      </c>
      <c r="L162" s="46"/>
      <c r="M162" s="222" t="s">
        <v>19</v>
      </c>
      <c r="N162" s="223" t="s">
        <v>45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196</v>
      </c>
      <c r="AT162" s="226" t="s">
        <v>192</v>
      </c>
      <c r="AU162" s="226" t="s">
        <v>81</v>
      </c>
      <c r="AY162" s="19" t="s">
        <v>190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81</v>
      </c>
      <c r="BK162" s="227">
        <f>ROUND(I162*H162,2)</f>
        <v>0</v>
      </c>
      <c r="BL162" s="19" t="s">
        <v>196</v>
      </c>
      <c r="BM162" s="226" t="s">
        <v>1078</v>
      </c>
    </row>
    <row r="163" s="2" customFormat="1">
      <c r="A163" s="40"/>
      <c r="B163" s="41"/>
      <c r="C163" s="42"/>
      <c r="D163" s="228" t="s">
        <v>198</v>
      </c>
      <c r="E163" s="42"/>
      <c r="F163" s="229" t="s">
        <v>1526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198</v>
      </c>
      <c r="AU163" s="19" t="s">
        <v>81</v>
      </c>
    </row>
    <row r="164" s="2" customFormat="1" ht="16.5" customHeight="1">
      <c r="A164" s="40"/>
      <c r="B164" s="41"/>
      <c r="C164" s="215" t="s">
        <v>432</v>
      </c>
      <c r="D164" s="215" t="s">
        <v>192</v>
      </c>
      <c r="E164" s="216" t="s">
        <v>1527</v>
      </c>
      <c r="F164" s="217" t="s">
        <v>1528</v>
      </c>
      <c r="G164" s="218" t="s">
        <v>1144</v>
      </c>
      <c r="H164" s="219">
        <v>10</v>
      </c>
      <c r="I164" s="220"/>
      <c r="J164" s="221">
        <f>ROUND(I164*H164,2)</f>
        <v>0</v>
      </c>
      <c r="K164" s="217" t="s">
        <v>19</v>
      </c>
      <c r="L164" s="46"/>
      <c r="M164" s="222" t="s">
        <v>19</v>
      </c>
      <c r="N164" s="223" t="s">
        <v>45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196</v>
      </c>
      <c r="AT164" s="226" t="s">
        <v>192</v>
      </c>
      <c r="AU164" s="226" t="s">
        <v>81</v>
      </c>
      <c r="AY164" s="19" t="s">
        <v>190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81</v>
      </c>
      <c r="BK164" s="227">
        <f>ROUND(I164*H164,2)</f>
        <v>0</v>
      </c>
      <c r="BL164" s="19" t="s">
        <v>196</v>
      </c>
      <c r="BM164" s="226" t="s">
        <v>1089</v>
      </c>
    </row>
    <row r="165" s="2" customFormat="1">
      <c r="A165" s="40"/>
      <c r="B165" s="41"/>
      <c r="C165" s="42"/>
      <c r="D165" s="228" t="s">
        <v>198</v>
      </c>
      <c r="E165" s="42"/>
      <c r="F165" s="229" t="s">
        <v>1528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198</v>
      </c>
      <c r="AU165" s="19" t="s">
        <v>81</v>
      </c>
    </row>
    <row r="166" s="2" customFormat="1" ht="16.5" customHeight="1">
      <c r="A166" s="40"/>
      <c r="B166" s="41"/>
      <c r="C166" s="215" t="s">
        <v>438</v>
      </c>
      <c r="D166" s="215" t="s">
        <v>192</v>
      </c>
      <c r="E166" s="216" t="s">
        <v>1529</v>
      </c>
      <c r="F166" s="217" t="s">
        <v>1530</v>
      </c>
      <c r="G166" s="218" t="s">
        <v>1520</v>
      </c>
      <c r="H166" s="219">
        <v>40</v>
      </c>
      <c r="I166" s="220"/>
      <c r="J166" s="221">
        <f>ROUND(I166*H166,2)</f>
        <v>0</v>
      </c>
      <c r="K166" s="217" t="s">
        <v>19</v>
      </c>
      <c r="L166" s="46"/>
      <c r="M166" s="222" t="s">
        <v>19</v>
      </c>
      <c r="N166" s="223" t="s">
        <v>45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196</v>
      </c>
      <c r="AT166" s="226" t="s">
        <v>192</v>
      </c>
      <c r="AU166" s="226" t="s">
        <v>81</v>
      </c>
      <c r="AY166" s="19" t="s">
        <v>190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81</v>
      </c>
      <c r="BK166" s="227">
        <f>ROUND(I166*H166,2)</f>
        <v>0</v>
      </c>
      <c r="BL166" s="19" t="s">
        <v>196</v>
      </c>
      <c r="BM166" s="226" t="s">
        <v>1105</v>
      </c>
    </row>
    <row r="167" s="2" customFormat="1">
      <c r="A167" s="40"/>
      <c r="B167" s="41"/>
      <c r="C167" s="42"/>
      <c r="D167" s="228" t="s">
        <v>198</v>
      </c>
      <c r="E167" s="42"/>
      <c r="F167" s="229" t="s">
        <v>1530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198</v>
      </c>
      <c r="AU167" s="19" t="s">
        <v>81</v>
      </c>
    </row>
    <row r="168" s="2" customFormat="1">
      <c r="A168" s="40"/>
      <c r="B168" s="41"/>
      <c r="C168" s="42"/>
      <c r="D168" s="228" t="s">
        <v>303</v>
      </c>
      <c r="E168" s="42"/>
      <c r="F168" s="277" t="s">
        <v>1531</v>
      </c>
      <c r="G168" s="42"/>
      <c r="H168" s="42"/>
      <c r="I168" s="230"/>
      <c r="J168" s="42"/>
      <c r="K168" s="42"/>
      <c r="L168" s="46"/>
      <c r="M168" s="278"/>
      <c r="N168" s="279"/>
      <c r="O168" s="280"/>
      <c r="P168" s="280"/>
      <c r="Q168" s="280"/>
      <c r="R168" s="280"/>
      <c r="S168" s="280"/>
      <c r="T168" s="281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303</v>
      </c>
      <c r="AU168" s="19" t="s">
        <v>81</v>
      </c>
    </row>
    <row r="169" s="2" customFormat="1" ht="6.96" customHeight="1">
      <c r="A169" s="40"/>
      <c r="B169" s="61"/>
      <c r="C169" s="62"/>
      <c r="D169" s="62"/>
      <c r="E169" s="62"/>
      <c r="F169" s="62"/>
      <c r="G169" s="62"/>
      <c r="H169" s="62"/>
      <c r="I169" s="62"/>
      <c r="J169" s="62"/>
      <c r="K169" s="62"/>
      <c r="L169" s="46"/>
      <c r="M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</row>
  </sheetData>
  <sheetProtection sheet="1" autoFilter="0" formatColumns="0" formatRows="0" objects="1" scenarios="1" spinCount="100000" saltValue="oldXQJ3UviglY4fivvUZU+yHNueKmtUhojgGnCbtxvDCrsqYeV9aGLqSSYTh1aBgD+J4WnMC1nvq7Japw0KYhg==" hashValue="Z9ujn5WTQETFo9gOM4W8Y6feSjQlN8A4ABH0keGMS+8AWeqpLJU/2xR0RRipX6eyeLxmQyt9E0d1oaSket5kLw==" algorithmName="SHA-512" password="CA9C"/>
  <autoFilter ref="C83:K16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Stavební úpravy MK v ul. Šustova a 2. etapy ul. Polní v Třeboni - II.etapa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129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1532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10. 2. 2024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ROUND(J84,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ROUND((SUM(BE84:BE118)),  2)</f>
        <v>0</v>
      </c>
      <c r="G33" s="40"/>
      <c r="H33" s="40"/>
      <c r="I33" s="160">
        <v>0.20999999999999999</v>
      </c>
      <c r="J33" s="159">
        <f>ROUND(((SUM(BE84:BE118))*I33),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ROUND((SUM(BF84:BF118)),  2)</f>
        <v>0</v>
      </c>
      <c r="G34" s="40"/>
      <c r="H34" s="40"/>
      <c r="I34" s="160">
        <v>0.12</v>
      </c>
      <c r="J34" s="159">
        <f>ROUND(((SUM(BF84:BF118))*I34),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ROUND((SUM(BG84:BG118)),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ROUND((SUM(BH84:BH118)),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ROUND((SUM(BI84:BI118)),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165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129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SO_701 - Kontejnerové přístřešky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10. 2. 2024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166</v>
      </c>
      <c r="D57" s="174"/>
      <c r="E57" s="174"/>
      <c r="F57" s="174"/>
      <c r="G57" s="174"/>
      <c r="H57" s="174"/>
      <c r="I57" s="174"/>
      <c r="J57" s="175" t="s">
        <v>167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168</v>
      </c>
    </row>
    <row r="60" s="9" customFormat="1" ht="24.96" customHeight="1">
      <c r="A60" s="9"/>
      <c r="B60" s="177"/>
      <c r="C60" s="178"/>
      <c r="D60" s="179" t="s">
        <v>169</v>
      </c>
      <c r="E60" s="180"/>
      <c r="F60" s="180"/>
      <c r="G60" s="180"/>
      <c r="H60" s="180"/>
      <c r="I60" s="180"/>
      <c r="J60" s="181">
        <f>J85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170</v>
      </c>
      <c r="E61" s="185"/>
      <c r="F61" s="185"/>
      <c r="G61" s="185"/>
      <c r="H61" s="185"/>
      <c r="I61" s="185"/>
      <c r="J61" s="186">
        <f>J86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594</v>
      </c>
      <c r="E62" s="185"/>
      <c r="F62" s="185"/>
      <c r="G62" s="185"/>
      <c r="H62" s="185"/>
      <c r="I62" s="185"/>
      <c r="J62" s="186">
        <f>J94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7"/>
      <c r="C63" s="178"/>
      <c r="D63" s="179" t="s">
        <v>1533</v>
      </c>
      <c r="E63" s="180"/>
      <c r="F63" s="180"/>
      <c r="G63" s="180"/>
      <c r="H63" s="180"/>
      <c r="I63" s="180"/>
      <c r="J63" s="181">
        <f>J112</f>
        <v>0</v>
      </c>
      <c r="K63" s="178"/>
      <c r="L63" s="18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3"/>
      <c r="C64" s="127"/>
      <c r="D64" s="184" t="s">
        <v>1534</v>
      </c>
      <c r="E64" s="185"/>
      <c r="F64" s="185"/>
      <c r="G64" s="185"/>
      <c r="H64" s="185"/>
      <c r="I64" s="185"/>
      <c r="J64" s="186">
        <f>J113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175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Stavební úpravy MK v ul. Šustova a 2. etapy ul. Polní v Třeboni - II.etapa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129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SO_701 - Kontejnerové přístřešky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Třeboň</v>
      </c>
      <c r="G78" s="42"/>
      <c r="H78" s="42"/>
      <c r="I78" s="34" t="s">
        <v>23</v>
      </c>
      <c r="J78" s="74" t="str">
        <f>IF(J12="","",J12)</f>
        <v>10. 2. 2024</v>
      </c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>Město Třeboň, Palackého nám. 46/II, 379 01 Třeboň</v>
      </c>
      <c r="G80" s="42"/>
      <c r="H80" s="42"/>
      <c r="I80" s="34" t="s">
        <v>31</v>
      </c>
      <c r="J80" s="38" t="str">
        <f>E21</f>
        <v>INVENTE, s.r.o., Žerotínova 483/1, 370 04 Č.Buděj.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 xml:space="preserve"> 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8"/>
      <c r="B83" s="189"/>
      <c r="C83" s="190" t="s">
        <v>176</v>
      </c>
      <c r="D83" s="191" t="s">
        <v>59</v>
      </c>
      <c r="E83" s="191" t="s">
        <v>55</v>
      </c>
      <c r="F83" s="191" t="s">
        <v>56</v>
      </c>
      <c r="G83" s="191" t="s">
        <v>177</v>
      </c>
      <c r="H83" s="191" t="s">
        <v>178</v>
      </c>
      <c r="I83" s="191" t="s">
        <v>179</v>
      </c>
      <c r="J83" s="191" t="s">
        <v>167</v>
      </c>
      <c r="K83" s="192" t="s">
        <v>180</v>
      </c>
      <c r="L83" s="193"/>
      <c r="M83" s="94" t="s">
        <v>19</v>
      </c>
      <c r="N83" s="95" t="s">
        <v>44</v>
      </c>
      <c r="O83" s="95" t="s">
        <v>181</v>
      </c>
      <c r="P83" s="95" t="s">
        <v>182</v>
      </c>
      <c r="Q83" s="95" t="s">
        <v>183</v>
      </c>
      <c r="R83" s="95" t="s">
        <v>184</v>
      </c>
      <c r="S83" s="95" t="s">
        <v>185</v>
      </c>
      <c r="T83" s="96" t="s">
        <v>186</v>
      </c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</row>
    <row r="84" s="2" customFormat="1" ht="22.8" customHeight="1">
      <c r="A84" s="40"/>
      <c r="B84" s="41"/>
      <c r="C84" s="101" t="s">
        <v>187</v>
      </c>
      <c r="D84" s="42"/>
      <c r="E84" s="42"/>
      <c r="F84" s="42"/>
      <c r="G84" s="42"/>
      <c r="H84" s="42"/>
      <c r="I84" s="42"/>
      <c r="J84" s="194">
        <f>BK84</f>
        <v>0</v>
      </c>
      <c r="K84" s="42"/>
      <c r="L84" s="46"/>
      <c r="M84" s="97"/>
      <c r="N84" s="195"/>
      <c r="O84" s="98"/>
      <c r="P84" s="196">
        <f>P85+P112</f>
        <v>0</v>
      </c>
      <c r="Q84" s="98"/>
      <c r="R84" s="196">
        <f>R85+R112</f>
        <v>1.8528731881920002</v>
      </c>
      <c r="S84" s="98"/>
      <c r="T84" s="197">
        <f>T85+T112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168</v>
      </c>
      <c r="BK84" s="198">
        <f>BK85+BK112</f>
        <v>0</v>
      </c>
    </row>
    <row r="85" s="12" customFormat="1" ht="25.92" customHeight="1">
      <c r="A85" s="12"/>
      <c r="B85" s="199"/>
      <c r="C85" s="200"/>
      <c r="D85" s="201" t="s">
        <v>73</v>
      </c>
      <c r="E85" s="202" t="s">
        <v>188</v>
      </c>
      <c r="F85" s="202" t="s">
        <v>189</v>
      </c>
      <c r="G85" s="200"/>
      <c r="H85" s="200"/>
      <c r="I85" s="203"/>
      <c r="J85" s="204">
        <f>BK85</f>
        <v>0</v>
      </c>
      <c r="K85" s="200"/>
      <c r="L85" s="205"/>
      <c r="M85" s="206"/>
      <c r="N85" s="207"/>
      <c r="O85" s="207"/>
      <c r="P85" s="208">
        <f>P86+P94</f>
        <v>0</v>
      </c>
      <c r="Q85" s="207"/>
      <c r="R85" s="208">
        <f>R86+R94</f>
        <v>1.8525731881920002</v>
      </c>
      <c r="S85" s="207"/>
      <c r="T85" s="209">
        <f>T86+T94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81</v>
      </c>
      <c r="AT85" s="211" t="s">
        <v>73</v>
      </c>
      <c r="AU85" s="211" t="s">
        <v>74</v>
      </c>
      <c r="AY85" s="210" t="s">
        <v>190</v>
      </c>
      <c r="BK85" s="212">
        <f>BK86+BK94</f>
        <v>0</v>
      </c>
    </row>
    <row r="86" s="12" customFormat="1" ht="22.8" customHeight="1">
      <c r="A86" s="12"/>
      <c r="B86" s="199"/>
      <c r="C86" s="200"/>
      <c r="D86" s="201" t="s">
        <v>73</v>
      </c>
      <c r="E86" s="213" t="s">
        <v>81</v>
      </c>
      <c r="F86" s="213" t="s">
        <v>191</v>
      </c>
      <c r="G86" s="200"/>
      <c r="H86" s="200"/>
      <c r="I86" s="203"/>
      <c r="J86" s="214">
        <f>BK86</f>
        <v>0</v>
      </c>
      <c r="K86" s="200"/>
      <c r="L86" s="205"/>
      <c r="M86" s="206"/>
      <c r="N86" s="207"/>
      <c r="O86" s="207"/>
      <c r="P86" s="208">
        <f>SUM(P87:P93)</f>
        <v>0</v>
      </c>
      <c r="Q86" s="207"/>
      <c r="R86" s="208">
        <f>SUM(R87:R93)</f>
        <v>0</v>
      </c>
      <c r="S86" s="207"/>
      <c r="T86" s="209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81</v>
      </c>
      <c r="AT86" s="211" t="s">
        <v>73</v>
      </c>
      <c r="AU86" s="211" t="s">
        <v>81</v>
      </c>
      <c r="AY86" s="210" t="s">
        <v>190</v>
      </c>
      <c r="BK86" s="212">
        <f>SUM(BK87:BK93)</f>
        <v>0</v>
      </c>
    </row>
    <row r="87" s="2" customFormat="1" ht="24.15" customHeight="1">
      <c r="A87" s="40"/>
      <c r="B87" s="41"/>
      <c r="C87" s="215" t="s">
        <v>81</v>
      </c>
      <c r="D87" s="215" t="s">
        <v>192</v>
      </c>
      <c r="E87" s="216" t="s">
        <v>245</v>
      </c>
      <c r="F87" s="217" t="s">
        <v>246</v>
      </c>
      <c r="G87" s="218" t="s">
        <v>233</v>
      </c>
      <c r="H87" s="219">
        <v>0.432</v>
      </c>
      <c r="I87" s="220"/>
      <c r="J87" s="221">
        <f>ROUND(I87*H87,2)</f>
        <v>0</v>
      </c>
      <c r="K87" s="217" t="s">
        <v>19</v>
      </c>
      <c r="L87" s="46"/>
      <c r="M87" s="222" t="s">
        <v>19</v>
      </c>
      <c r="N87" s="223" t="s">
        <v>45</v>
      </c>
      <c r="O87" s="86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6" t="s">
        <v>196</v>
      </c>
      <c r="AT87" s="226" t="s">
        <v>192</v>
      </c>
      <c r="AU87" s="226" t="s">
        <v>83</v>
      </c>
      <c r="AY87" s="19" t="s">
        <v>190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9" t="s">
        <v>81</v>
      </c>
      <c r="BK87" s="227">
        <f>ROUND(I87*H87,2)</f>
        <v>0</v>
      </c>
      <c r="BL87" s="19" t="s">
        <v>196</v>
      </c>
      <c r="BM87" s="226" t="s">
        <v>1535</v>
      </c>
    </row>
    <row r="88" s="2" customFormat="1">
      <c r="A88" s="40"/>
      <c r="B88" s="41"/>
      <c r="C88" s="42"/>
      <c r="D88" s="228" t="s">
        <v>198</v>
      </c>
      <c r="E88" s="42"/>
      <c r="F88" s="229" t="s">
        <v>248</v>
      </c>
      <c r="G88" s="42"/>
      <c r="H88" s="42"/>
      <c r="I88" s="230"/>
      <c r="J88" s="42"/>
      <c r="K88" s="42"/>
      <c r="L88" s="46"/>
      <c r="M88" s="231"/>
      <c r="N88" s="232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198</v>
      </c>
      <c r="AU88" s="19" t="s">
        <v>83</v>
      </c>
    </row>
    <row r="89" s="2" customFormat="1" ht="16.5" customHeight="1">
      <c r="A89" s="40"/>
      <c r="B89" s="41"/>
      <c r="C89" s="215" t="s">
        <v>83</v>
      </c>
      <c r="D89" s="215" t="s">
        <v>192</v>
      </c>
      <c r="E89" s="216" t="s">
        <v>1536</v>
      </c>
      <c r="F89" s="217" t="s">
        <v>1537</v>
      </c>
      <c r="G89" s="218" t="s">
        <v>233</v>
      </c>
      <c r="H89" s="219">
        <v>0.432</v>
      </c>
      <c r="I89" s="220"/>
      <c r="J89" s="221">
        <f>ROUND(I89*H89,2)</f>
        <v>0</v>
      </c>
      <c r="K89" s="217" t="s">
        <v>195</v>
      </c>
      <c r="L89" s="46"/>
      <c r="M89" s="222" t="s">
        <v>19</v>
      </c>
      <c r="N89" s="223" t="s">
        <v>45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196</v>
      </c>
      <c r="AT89" s="226" t="s">
        <v>192</v>
      </c>
      <c r="AU89" s="226" t="s">
        <v>83</v>
      </c>
      <c r="AY89" s="19" t="s">
        <v>190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81</v>
      </c>
      <c r="BK89" s="227">
        <f>ROUND(I89*H89,2)</f>
        <v>0</v>
      </c>
      <c r="BL89" s="19" t="s">
        <v>196</v>
      </c>
      <c r="BM89" s="226" t="s">
        <v>1538</v>
      </c>
    </row>
    <row r="90" s="2" customFormat="1">
      <c r="A90" s="40"/>
      <c r="B90" s="41"/>
      <c r="C90" s="42"/>
      <c r="D90" s="228" t="s">
        <v>198</v>
      </c>
      <c r="E90" s="42"/>
      <c r="F90" s="229" t="s">
        <v>1539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198</v>
      </c>
      <c r="AU90" s="19" t="s">
        <v>83</v>
      </c>
    </row>
    <row r="91" s="2" customFormat="1">
      <c r="A91" s="40"/>
      <c r="B91" s="41"/>
      <c r="C91" s="42"/>
      <c r="D91" s="233" t="s">
        <v>200</v>
      </c>
      <c r="E91" s="42"/>
      <c r="F91" s="234" t="s">
        <v>1540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200</v>
      </c>
      <c r="AU91" s="19" t="s">
        <v>83</v>
      </c>
    </row>
    <row r="92" s="15" customFormat="1">
      <c r="A92" s="15"/>
      <c r="B92" s="257"/>
      <c r="C92" s="258"/>
      <c r="D92" s="228" t="s">
        <v>202</v>
      </c>
      <c r="E92" s="259" t="s">
        <v>19</v>
      </c>
      <c r="F92" s="260" t="s">
        <v>1541</v>
      </c>
      <c r="G92" s="258"/>
      <c r="H92" s="259" t="s">
        <v>19</v>
      </c>
      <c r="I92" s="261"/>
      <c r="J92" s="258"/>
      <c r="K92" s="258"/>
      <c r="L92" s="262"/>
      <c r="M92" s="263"/>
      <c r="N92" s="264"/>
      <c r="O92" s="264"/>
      <c r="P92" s="264"/>
      <c r="Q92" s="264"/>
      <c r="R92" s="264"/>
      <c r="S92" s="264"/>
      <c r="T92" s="26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6" t="s">
        <v>202</v>
      </c>
      <c r="AU92" s="266" t="s">
        <v>83</v>
      </c>
      <c r="AV92" s="15" t="s">
        <v>81</v>
      </c>
      <c r="AW92" s="15" t="s">
        <v>35</v>
      </c>
      <c r="AX92" s="15" t="s">
        <v>74</v>
      </c>
      <c r="AY92" s="266" t="s">
        <v>190</v>
      </c>
    </row>
    <row r="93" s="13" customFormat="1">
      <c r="A93" s="13"/>
      <c r="B93" s="235"/>
      <c r="C93" s="236"/>
      <c r="D93" s="228" t="s">
        <v>202</v>
      </c>
      <c r="E93" s="237" t="s">
        <v>19</v>
      </c>
      <c r="F93" s="238" t="s">
        <v>1542</v>
      </c>
      <c r="G93" s="236"/>
      <c r="H93" s="239">
        <v>0.432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5" t="s">
        <v>202</v>
      </c>
      <c r="AU93" s="245" t="s">
        <v>83</v>
      </c>
      <c r="AV93" s="13" t="s">
        <v>83</v>
      </c>
      <c r="AW93" s="13" t="s">
        <v>35</v>
      </c>
      <c r="AX93" s="13" t="s">
        <v>81</v>
      </c>
      <c r="AY93" s="245" t="s">
        <v>190</v>
      </c>
    </row>
    <row r="94" s="12" customFormat="1" ht="22.8" customHeight="1">
      <c r="A94" s="12"/>
      <c r="B94" s="199"/>
      <c r="C94" s="200"/>
      <c r="D94" s="201" t="s">
        <v>73</v>
      </c>
      <c r="E94" s="213" t="s">
        <v>83</v>
      </c>
      <c r="F94" s="213" t="s">
        <v>718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SUM(P95:P111)</f>
        <v>0</v>
      </c>
      <c r="Q94" s="207"/>
      <c r="R94" s="208">
        <f>SUM(R95:R111)</f>
        <v>1.8525731881920002</v>
      </c>
      <c r="S94" s="207"/>
      <c r="T94" s="209">
        <f>SUM(T95:T111)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81</v>
      </c>
      <c r="AT94" s="211" t="s">
        <v>73</v>
      </c>
      <c r="AU94" s="211" t="s">
        <v>81</v>
      </c>
      <c r="AY94" s="210" t="s">
        <v>190</v>
      </c>
      <c r="BK94" s="212">
        <f>SUM(BK95:BK111)</f>
        <v>0</v>
      </c>
    </row>
    <row r="95" s="2" customFormat="1" ht="16.5" customHeight="1">
      <c r="A95" s="40"/>
      <c r="B95" s="41"/>
      <c r="C95" s="215" t="s">
        <v>112</v>
      </c>
      <c r="D95" s="215" t="s">
        <v>192</v>
      </c>
      <c r="E95" s="216" t="s">
        <v>1543</v>
      </c>
      <c r="F95" s="217" t="s">
        <v>1544</v>
      </c>
      <c r="G95" s="218" t="s">
        <v>296</v>
      </c>
      <c r="H95" s="219">
        <v>6</v>
      </c>
      <c r="I95" s="220"/>
      <c r="J95" s="221">
        <f>ROUND(I95*H95,2)</f>
        <v>0</v>
      </c>
      <c r="K95" s="217" t="s">
        <v>195</v>
      </c>
      <c r="L95" s="46"/>
      <c r="M95" s="222" t="s">
        <v>19</v>
      </c>
      <c r="N95" s="223" t="s">
        <v>45</v>
      </c>
      <c r="O95" s="86"/>
      <c r="P95" s="224">
        <f>O95*H95</f>
        <v>0</v>
      </c>
      <c r="Q95" s="224">
        <v>0.0028</v>
      </c>
      <c r="R95" s="224">
        <f>Q95*H95</f>
        <v>0.016799999999999999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196</v>
      </c>
      <c r="AT95" s="226" t="s">
        <v>192</v>
      </c>
      <c r="AU95" s="226" t="s">
        <v>83</v>
      </c>
      <c r="AY95" s="19" t="s">
        <v>190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81</v>
      </c>
      <c r="BK95" s="227">
        <f>ROUND(I95*H95,2)</f>
        <v>0</v>
      </c>
      <c r="BL95" s="19" t="s">
        <v>196</v>
      </c>
      <c r="BM95" s="226" t="s">
        <v>1545</v>
      </c>
    </row>
    <row r="96" s="2" customFormat="1">
      <c r="A96" s="40"/>
      <c r="B96" s="41"/>
      <c r="C96" s="42"/>
      <c r="D96" s="228" t="s">
        <v>198</v>
      </c>
      <c r="E96" s="42"/>
      <c r="F96" s="229" t="s">
        <v>1546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198</v>
      </c>
      <c r="AU96" s="19" t="s">
        <v>83</v>
      </c>
    </row>
    <row r="97" s="2" customFormat="1">
      <c r="A97" s="40"/>
      <c r="B97" s="41"/>
      <c r="C97" s="42"/>
      <c r="D97" s="233" t="s">
        <v>200</v>
      </c>
      <c r="E97" s="42"/>
      <c r="F97" s="234" t="s">
        <v>1547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200</v>
      </c>
      <c r="AU97" s="19" t="s">
        <v>83</v>
      </c>
    </row>
    <row r="98" s="2" customFormat="1" ht="16.5" customHeight="1">
      <c r="A98" s="40"/>
      <c r="B98" s="41"/>
      <c r="C98" s="215" t="s">
        <v>196</v>
      </c>
      <c r="D98" s="215" t="s">
        <v>192</v>
      </c>
      <c r="E98" s="216" t="s">
        <v>1548</v>
      </c>
      <c r="F98" s="217" t="s">
        <v>1549</v>
      </c>
      <c r="G98" s="218" t="s">
        <v>296</v>
      </c>
      <c r="H98" s="219">
        <v>12</v>
      </c>
      <c r="I98" s="220"/>
      <c r="J98" s="221">
        <f>ROUND(I98*H98,2)</f>
        <v>0</v>
      </c>
      <c r="K98" s="217" t="s">
        <v>19</v>
      </c>
      <c r="L98" s="46"/>
      <c r="M98" s="222" t="s">
        <v>19</v>
      </c>
      <c r="N98" s="223" t="s">
        <v>45</v>
      </c>
      <c r="O98" s="86"/>
      <c r="P98" s="224">
        <f>O98*H98</f>
        <v>0</v>
      </c>
      <c r="Q98" s="224">
        <v>0.0033</v>
      </c>
      <c r="R98" s="224">
        <f>Q98*H98</f>
        <v>0.039599999999999996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196</v>
      </c>
      <c r="AT98" s="226" t="s">
        <v>192</v>
      </c>
      <c r="AU98" s="226" t="s">
        <v>83</v>
      </c>
      <c r="AY98" s="19" t="s">
        <v>190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81</v>
      </c>
      <c r="BK98" s="227">
        <f>ROUND(I98*H98,2)</f>
        <v>0</v>
      </c>
      <c r="BL98" s="19" t="s">
        <v>196</v>
      </c>
      <c r="BM98" s="226" t="s">
        <v>1550</v>
      </c>
    </row>
    <row r="99" s="2" customFormat="1">
      <c r="A99" s="40"/>
      <c r="B99" s="41"/>
      <c r="C99" s="42"/>
      <c r="D99" s="228" t="s">
        <v>198</v>
      </c>
      <c r="E99" s="42"/>
      <c r="F99" s="229" t="s">
        <v>1549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198</v>
      </c>
      <c r="AU99" s="19" t="s">
        <v>83</v>
      </c>
    </row>
    <row r="100" s="13" customFormat="1">
      <c r="A100" s="13"/>
      <c r="B100" s="235"/>
      <c r="C100" s="236"/>
      <c r="D100" s="228" t="s">
        <v>202</v>
      </c>
      <c r="E100" s="237" t="s">
        <v>19</v>
      </c>
      <c r="F100" s="238" t="s">
        <v>1551</v>
      </c>
      <c r="G100" s="236"/>
      <c r="H100" s="239">
        <v>12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202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190</v>
      </c>
    </row>
    <row r="101" s="14" customFormat="1">
      <c r="A101" s="14"/>
      <c r="B101" s="246"/>
      <c r="C101" s="247"/>
      <c r="D101" s="228" t="s">
        <v>202</v>
      </c>
      <c r="E101" s="248" t="s">
        <v>19</v>
      </c>
      <c r="F101" s="249" t="s">
        <v>217</v>
      </c>
      <c r="G101" s="247"/>
      <c r="H101" s="250">
        <v>12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202</v>
      </c>
      <c r="AU101" s="256" t="s">
        <v>83</v>
      </c>
      <c r="AV101" s="14" t="s">
        <v>196</v>
      </c>
      <c r="AW101" s="14" t="s">
        <v>35</v>
      </c>
      <c r="AX101" s="14" t="s">
        <v>81</v>
      </c>
      <c r="AY101" s="256" t="s">
        <v>190</v>
      </c>
    </row>
    <row r="102" s="2" customFormat="1" ht="16.5" customHeight="1">
      <c r="A102" s="40"/>
      <c r="B102" s="41"/>
      <c r="C102" s="215" t="s">
        <v>224</v>
      </c>
      <c r="D102" s="215" t="s">
        <v>192</v>
      </c>
      <c r="E102" s="216" t="s">
        <v>1552</v>
      </c>
      <c r="F102" s="217" t="s">
        <v>1553</v>
      </c>
      <c r="G102" s="218" t="s">
        <v>233</v>
      </c>
      <c r="H102" s="219">
        <v>0.081000000000000003</v>
      </c>
      <c r="I102" s="220"/>
      <c r="J102" s="221">
        <f>ROUND(I102*H102,2)</f>
        <v>0</v>
      </c>
      <c r="K102" s="217" t="s">
        <v>195</v>
      </c>
      <c r="L102" s="46"/>
      <c r="M102" s="222" t="s">
        <v>19</v>
      </c>
      <c r="N102" s="223" t="s">
        <v>45</v>
      </c>
      <c r="O102" s="86"/>
      <c r="P102" s="224">
        <f>O102*H102</f>
        <v>0</v>
      </c>
      <c r="Q102" s="224">
        <v>2.1600000000000001</v>
      </c>
      <c r="R102" s="224">
        <f>Q102*H102</f>
        <v>0.17496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196</v>
      </c>
      <c r="AT102" s="226" t="s">
        <v>192</v>
      </c>
      <c r="AU102" s="226" t="s">
        <v>83</v>
      </c>
      <c r="AY102" s="19" t="s">
        <v>190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81</v>
      </c>
      <c r="BK102" s="227">
        <f>ROUND(I102*H102,2)</f>
        <v>0</v>
      </c>
      <c r="BL102" s="19" t="s">
        <v>196</v>
      </c>
      <c r="BM102" s="226" t="s">
        <v>1554</v>
      </c>
    </row>
    <row r="103" s="2" customFormat="1">
      <c r="A103" s="40"/>
      <c r="B103" s="41"/>
      <c r="C103" s="42"/>
      <c r="D103" s="228" t="s">
        <v>198</v>
      </c>
      <c r="E103" s="42"/>
      <c r="F103" s="229" t="s">
        <v>1555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198</v>
      </c>
      <c r="AU103" s="19" t="s">
        <v>83</v>
      </c>
    </row>
    <row r="104" s="2" customFormat="1">
      <c r="A104" s="40"/>
      <c r="B104" s="41"/>
      <c r="C104" s="42"/>
      <c r="D104" s="233" t="s">
        <v>200</v>
      </c>
      <c r="E104" s="42"/>
      <c r="F104" s="234" t="s">
        <v>1556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200</v>
      </c>
      <c r="AU104" s="19" t="s">
        <v>83</v>
      </c>
    </row>
    <row r="105" s="13" customFormat="1">
      <c r="A105" s="13"/>
      <c r="B105" s="235"/>
      <c r="C105" s="236"/>
      <c r="D105" s="228" t="s">
        <v>202</v>
      </c>
      <c r="E105" s="237" t="s">
        <v>19</v>
      </c>
      <c r="F105" s="238" t="s">
        <v>1557</v>
      </c>
      <c r="G105" s="236"/>
      <c r="H105" s="239">
        <v>0.081000000000000003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202</v>
      </c>
      <c r="AU105" s="245" t="s">
        <v>83</v>
      </c>
      <c r="AV105" s="13" t="s">
        <v>83</v>
      </c>
      <c r="AW105" s="13" t="s">
        <v>35</v>
      </c>
      <c r="AX105" s="13" t="s">
        <v>74</v>
      </c>
      <c r="AY105" s="245" t="s">
        <v>190</v>
      </c>
    </row>
    <row r="106" s="14" customFormat="1">
      <c r="A106" s="14"/>
      <c r="B106" s="246"/>
      <c r="C106" s="247"/>
      <c r="D106" s="228" t="s">
        <v>202</v>
      </c>
      <c r="E106" s="248" t="s">
        <v>19</v>
      </c>
      <c r="F106" s="249" t="s">
        <v>217</v>
      </c>
      <c r="G106" s="247"/>
      <c r="H106" s="250">
        <v>0.081000000000000003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202</v>
      </c>
      <c r="AU106" s="256" t="s">
        <v>83</v>
      </c>
      <c r="AV106" s="14" t="s">
        <v>196</v>
      </c>
      <c r="AW106" s="14" t="s">
        <v>35</v>
      </c>
      <c r="AX106" s="14" t="s">
        <v>81</v>
      </c>
      <c r="AY106" s="256" t="s">
        <v>190</v>
      </c>
    </row>
    <row r="107" s="2" customFormat="1" ht="16.5" customHeight="1">
      <c r="A107" s="40"/>
      <c r="B107" s="41"/>
      <c r="C107" s="215" t="s">
        <v>230</v>
      </c>
      <c r="D107" s="215" t="s">
        <v>192</v>
      </c>
      <c r="E107" s="216" t="s">
        <v>1558</v>
      </c>
      <c r="F107" s="217" t="s">
        <v>1559</v>
      </c>
      <c r="G107" s="218" t="s">
        <v>233</v>
      </c>
      <c r="H107" s="219">
        <v>0.64800000000000002</v>
      </c>
      <c r="I107" s="220"/>
      <c r="J107" s="221">
        <f>ROUND(I107*H107,2)</f>
        <v>0</v>
      </c>
      <c r="K107" s="217" t="s">
        <v>195</v>
      </c>
      <c r="L107" s="46"/>
      <c r="M107" s="222" t="s">
        <v>19</v>
      </c>
      <c r="N107" s="223" t="s">
        <v>45</v>
      </c>
      <c r="O107" s="86"/>
      <c r="P107" s="224">
        <f>O107*H107</f>
        <v>0</v>
      </c>
      <c r="Q107" s="224">
        <v>2.5018722040000001</v>
      </c>
      <c r="R107" s="224">
        <f>Q107*H107</f>
        <v>1.6212131881920002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196</v>
      </c>
      <c r="AT107" s="226" t="s">
        <v>192</v>
      </c>
      <c r="AU107" s="226" t="s">
        <v>83</v>
      </c>
      <c r="AY107" s="19" t="s">
        <v>190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196</v>
      </c>
      <c r="BM107" s="226" t="s">
        <v>1560</v>
      </c>
    </row>
    <row r="108" s="2" customFormat="1">
      <c r="A108" s="40"/>
      <c r="B108" s="41"/>
      <c r="C108" s="42"/>
      <c r="D108" s="228" t="s">
        <v>198</v>
      </c>
      <c r="E108" s="42"/>
      <c r="F108" s="229" t="s">
        <v>1561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198</v>
      </c>
      <c r="AU108" s="19" t="s">
        <v>83</v>
      </c>
    </row>
    <row r="109" s="2" customFormat="1">
      <c r="A109" s="40"/>
      <c r="B109" s="41"/>
      <c r="C109" s="42"/>
      <c r="D109" s="233" t="s">
        <v>200</v>
      </c>
      <c r="E109" s="42"/>
      <c r="F109" s="234" t="s">
        <v>1562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200</v>
      </c>
      <c r="AU109" s="19" t="s">
        <v>83</v>
      </c>
    </row>
    <row r="110" s="13" customFormat="1">
      <c r="A110" s="13"/>
      <c r="B110" s="235"/>
      <c r="C110" s="236"/>
      <c r="D110" s="228" t="s">
        <v>202</v>
      </c>
      <c r="E110" s="237" t="s">
        <v>19</v>
      </c>
      <c r="F110" s="238" t="s">
        <v>1563</v>
      </c>
      <c r="G110" s="236"/>
      <c r="H110" s="239">
        <v>0.64800000000000002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202</v>
      </c>
      <c r="AU110" s="245" t="s">
        <v>83</v>
      </c>
      <c r="AV110" s="13" t="s">
        <v>83</v>
      </c>
      <c r="AW110" s="13" t="s">
        <v>35</v>
      </c>
      <c r="AX110" s="13" t="s">
        <v>74</v>
      </c>
      <c r="AY110" s="245" t="s">
        <v>190</v>
      </c>
    </row>
    <row r="111" s="14" customFormat="1">
      <c r="A111" s="14"/>
      <c r="B111" s="246"/>
      <c r="C111" s="247"/>
      <c r="D111" s="228" t="s">
        <v>202</v>
      </c>
      <c r="E111" s="248" t="s">
        <v>19</v>
      </c>
      <c r="F111" s="249" t="s">
        <v>217</v>
      </c>
      <c r="G111" s="247"/>
      <c r="H111" s="250">
        <v>0.64800000000000002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202</v>
      </c>
      <c r="AU111" s="256" t="s">
        <v>83</v>
      </c>
      <c r="AV111" s="14" t="s">
        <v>196</v>
      </c>
      <c r="AW111" s="14" t="s">
        <v>35</v>
      </c>
      <c r="AX111" s="14" t="s">
        <v>81</v>
      </c>
      <c r="AY111" s="256" t="s">
        <v>190</v>
      </c>
    </row>
    <row r="112" s="12" customFormat="1" ht="25.92" customHeight="1">
      <c r="A112" s="12"/>
      <c r="B112" s="199"/>
      <c r="C112" s="200"/>
      <c r="D112" s="201" t="s">
        <v>73</v>
      </c>
      <c r="E112" s="202" t="s">
        <v>1564</v>
      </c>
      <c r="F112" s="202" t="s">
        <v>1565</v>
      </c>
      <c r="G112" s="200"/>
      <c r="H112" s="200"/>
      <c r="I112" s="203"/>
      <c r="J112" s="204">
        <f>BK112</f>
        <v>0</v>
      </c>
      <c r="K112" s="200"/>
      <c r="L112" s="205"/>
      <c r="M112" s="206"/>
      <c r="N112" s="207"/>
      <c r="O112" s="207"/>
      <c r="P112" s="208">
        <f>P113</f>
        <v>0</v>
      </c>
      <c r="Q112" s="207"/>
      <c r="R112" s="208">
        <f>R113</f>
        <v>0.00029999999999999997</v>
      </c>
      <c r="S112" s="207"/>
      <c r="T112" s="209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83</v>
      </c>
      <c r="AT112" s="211" t="s">
        <v>73</v>
      </c>
      <c r="AU112" s="211" t="s">
        <v>74</v>
      </c>
      <c r="AY112" s="210" t="s">
        <v>190</v>
      </c>
      <c r="BK112" s="212">
        <f>BK113</f>
        <v>0</v>
      </c>
    </row>
    <row r="113" s="12" customFormat="1" ht="22.8" customHeight="1">
      <c r="A113" s="12"/>
      <c r="B113" s="199"/>
      <c r="C113" s="200"/>
      <c r="D113" s="201" t="s">
        <v>73</v>
      </c>
      <c r="E113" s="213" t="s">
        <v>1566</v>
      </c>
      <c r="F113" s="213" t="s">
        <v>1567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SUM(P114:P118)</f>
        <v>0</v>
      </c>
      <c r="Q113" s="207"/>
      <c r="R113" s="208">
        <f>SUM(R114:R118)</f>
        <v>0.00029999999999999997</v>
      </c>
      <c r="S113" s="207"/>
      <c r="T113" s="209">
        <f>SUM(T114:T118)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83</v>
      </c>
      <c r="AT113" s="211" t="s">
        <v>73</v>
      </c>
      <c r="AU113" s="211" t="s">
        <v>81</v>
      </c>
      <c r="AY113" s="210" t="s">
        <v>190</v>
      </c>
      <c r="BK113" s="212">
        <f>SUM(BK114:BK118)</f>
        <v>0</v>
      </c>
    </row>
    <row r="114" s="2" customFormat="1" ht="16.5" customHeight="1">
      <c r="A114" s="40"/>
      <c r="B114" s="41"/>
      <c r="C114" s="215" t="s">
        <v>244</v>
      </c>
      <c r="D114" s="215" t="s">
        <v>192</v>
      </c>
      <c r="E114" s="216" t="s">
        <v>1568</v>
      </c>
      <c r="F114" s="217" t="s">
        <v>1569</v>
      </c>
      <c r="G114" s="218" t="s">
        <v>296</v>
      </c>
      <c r="H114" s="219">
        <v>1</v>
      </c>
      <c r="I114" s="220"/>
      <c r="J114" s="221">
        <f>ROUND(I114*H114,2)</f>
        <v>0</v>
      </c>
      <c r="K114" s="217" t="s">
        <v>19</v>
      </c>
      <c r="L114" s="46"/>
      <c r="M114" s="222" t="s">
        <v>19</v>
      </c>
      <c r="N114" s="223" t="s">
        <v>45</v>
      </c>
      <c r="O114" s="86"/>
      <c r="P114" s="224">
        <f>O114*H114</f>
        <v>0</v>
      </c>
      <c r="Q114" s="224">
        <v>0.00014999999999999999</v>
      </c>
      <c r="R114" s="224">
        <f>Q114*H114</f>
        <v>0.00014999999999999999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298</v>
      </c>
      <c r="AT114" s="226" t="s">
        <v>192</v>
      </c>
      <c r="AU114" s="226" t="s">
        <v>83</v>
      </c>
      <c r="AY114" s="19" t="s">
        <v>190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81</v>
      </c>
      <c r="BK114" s="227">
        <f>ROUND(I114*H114,2)</f>
        <v>0</v>
      </c>
      <c r="BL114" s="19" t="s">
        <v>298</v>
      </c>
      <c r="BM114" s="226" t="s">
        <v>1570</v>
      </c>
    </row>
    <row r="115" s="2" customFormat="1">
      <c r="A115" s="40"/>
      <c r="B115" s="41"/>
      <c r="C115" s="42"/>
      <c r="D115" s="228" t="s">
        <v>198</v>
      </c>
      <c r="E115" s="42"/>
      <c r="F115" s="229" t="s">
        <v>1569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198</v>
      </c>
      <c r="AU115" s="19" t="s">
        <v>83</v>
      </c>
    </row>
    <row r="116" s="2" customFormat="1">
      <c r="A116" s="40"/>
      <c r="B116" s="41"/>
      <c r="C116" s="42"/>
      <c r="D116" s="228" t="s">
        <v>303</v>
      </c>
      <c r="E116" s="42"/>
      <c r="F116" s="277" t="s">
        <v>1571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303</v>
      </c>
      <c r="AU116" s="19" t="s">
        <v>83</v>
      </c>
    </row>
    <row r="117" s="2" customFormat="1" ht="16.5" customHeight="1">
      <c r="A117" s="40"/>
      <c r="B117" s="41"/>
      <c r="C117" s="215" t="s">
        <v>249</v>
      </c>
      <c r="D117" s="215" t="s">
        <v>192</v>
      </c>
      <c r="E117" s="216" t="s">
        <v>1572</v>
      </c>
      <c r="F117" s="217" t="s">
        <v>1573</v>
      </c>
      <c r="G117" s="218" t="s">
        <v>1574</v>
      </c>
      <c r="H117" s="219">
        <v>1</v>
      </c>
      <c r="I117" s="220"/>
      <c r="J117" s="221">
        <f>ROUND(I117*H117,2)</f>
        <v>0</v>
      </c>
      <c r="K117" s="217" t="s">
        <v>19</v>
      </c>
      <c r="L117" s="46"/>
      <c r="M117" s="222" t="s">
        <v>19</v>
      </c>
      <c r="N117" s="223" t="s">
        <v>45</v>
      </c>
      <c r="O117" s="86"/>
      <c r="P117" s="224">
        <f>O117*H117</f>
        <v>0</v>
      </c>
      <c r="Q117" s="224">
        <v>0.00014999999999999999</v>
      </c>
      <c r="R117" s="224">
        <f>Q117*H117</f>
        <v>0.00014999999999999999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298</v>
      </c>
      <c r="AT117" s="226" t="s">
        <v>192</v>
      </c>
      <c r="AU117" s="226" t="s">
        <v>83</v>
      </c>
      <c r="AY117" s="19" t="s">
        <v>190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298</v>
      </c>
      <c r="BM117" s="226" t="s">
        <v>1575</v>
      </c>
    </row>
    <row r="118" s="2" customFormat="1">
      <c r="A118" s="40"/>
      <c r="B118" s="41"/>
      <c r="C118" s="42"/>
      <c r="D118" s="228" t="s">
        <v>198</v>
      </c>
      <c r="E118" s="42"/>
      <c r="F118" s="229" t="s">
        <v>1573</v>
      </c>
      <c r="G118" s="42"/>
      <c r="H118" s="42"/>
      <c r="I118" s="230"/>
      <c r="J118" s="42"/>
      <c r="K118" s="42"/>
      <c r="L118" s="46"/>
      <c r="M118" s="278"/>
      <c r="N118" s="279"/>
      <c r="O118" s="280"/>
      <c r="P118" s="280"/>
      <c r="Q118" s="280"/>
      <c r="R118" s="280"/>
      <c r="S118" s="280"/>
      <c r="T118" s="281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198</v>
      </c>
      <c r="AU118" s="19" t="s">
        <v>83</v>
      </c>
    </row>
    <row r="119" s="2" customFormat="1" ht="6.96" customHeight="1">
      <c r="A119" s="40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46"/>
      <c r="M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</sheetData>
  <sheetProtection sheet="1" autoFilter="0" formatColumns="0" formatRows="0" objects="1" scenarios="1" spinCount="100000" saltValue="6bO+/swJgKlYakgC4KvdzLhLG4CanvvKYbfEAqBIusJFQamn69QD4B9gaDH+UZjQqnhxmlXcAX5P0kNO4/5zqw==" hashValue="V2oXmw09yaf+d4AY2gJfkvLKs9kOssKqokCccxxDugQHz+Jtf7jdyYAov/wvybKhL1kPJkGhoPnvnzVD/W3nHQ==" algorithmName="SHA-512" password="CA9C"/>
  <autoFilter ref="C83:K11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1" r:id="rId1" display="https://podminky.urs.cz/item/CS_URS_2024_01/131251100"/>
    <hyperlink ref="F97" r:id="rId2" display="https://podminky.urs.cz/item/CS_URS_2024_01/233211119"/>
    <hyperlink ref="F104" r:id="rId3" display="https://podminky.urs.cz/item/CS_URS_2024_01/271532212"/>
    <hyperlink ref="F109" r:id="rId4" display="https://podminky.urs.cz/item/CS_URS_2024_01/2753137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Stavební úpravy MK v ul. Šustova a 2. etapy ul. Polní v Třeboni - II.etapa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129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1576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10. 2. 2024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ROUND(J86,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ROUND((SUM(BE86:BE151)),  2)</f>
        <v>0</v>
      </c>
      <c r="G33" s="40"/>
      <c r="H33" s="40"/>
      <c r="I33" s="160">
        <v>0.20999999999999999</v>
      </c>
      <c r="J33" s="159">
        <f>ROUND(((SUM(BE86:BE151))*I33),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ROUND((SUM(BF86:BF151)),  2)</f>
        <v>0</v>
      </c>
      <c r="G34" s="40"/>
      <c r="H34" s="40"/>
      <c r="I34" s="160">
        <v>0.12</v>
      </c>
      <c r="J34" s="159">
        <f>ROUND(((SUM(BF86:BF151))*I34),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ROUND((SUM(BG86:BG151)),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ROUND((SUM(BH86:BH151)),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ROUND((SUM(BI86:BI151)),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165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129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10. 2. 2024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166</v>
      </c>
      <c r="D57" s="174"/>
      <c r="E57" s="174"/>
      <c r="F57" s="174"/>
      <c r="G57" s="174"/>
      <c r="H57" s="174"/>
      <c r="I57" s="174"/>
      <c r="J57" s="175" t="s">
        <v>167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168</v>
      </c>
    </row>
    <row r="60" s="9" customFormat="1" ht="24.96" customHeight="1">
      <c r="A60" s="9"/>
      <c r="B60" s="177"/>
      <c r="C60" s="178"/>
      <c r="D60" s="179" t="s">
        <v>764</v>
      </c>
      <c r="E60" s="180"/>
      <c r="F60" s="180"/>
      <c r="G60" s="180"/>
      <c r="H60" s="180"/>
      <c r="I60" s="180"/>
      <c r="J60" s="181">
        <f>J87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1577</v>
      </c>
      <c r="E61" s="185"/>
      <c r="F61" s="185"/>
      <c r="G61" s="185"/>
      <c r="H61" s="185"/>
      <c r="I61" s="185"/>
      <c r="J61" s="186">
        <f>J88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1578</v>
      </c>
      <c r="E62" s="185"/>
      <c r="F62" s="185"/>
      <c r="G62" s="185"/>
      <c r="H62" s="185"/>
      <c r="I62" s="185"/>
      <c r="J62" s="186">
        <f>J92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7"/>
      <c r="C63" s="178"/>
      <c r="D63" s="179" t="s">
        <v>1579</v>
      </c>
      <c r="E63" s="180"/>
      <c r="F63" s="180"/>
      <c r="G63" s="180"/>
      <c r="H63" s="180"/>
      <c r="I63" s="180"/>
      <c r="J63" s="181">
        <f>J101</f>
        <v>0</v>
      </c>
      <c r="K63" s="178"/>
      <c r="L63" s="18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7"/>
      <c r="C64" s="178"/>
      <c r="D64" s="179" t="s">
        <v>1580</v>
      </c>
      <c r="E64" s="180"/>
      <c r="F64" s="180"/>
      <c r="G64" s="180"/>
      <c r="H64" s="180"/>
      <c r="I64" s="180"/>
      <c r="J64" s="181">
        <f>J117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1581</v>
      </c>
      <c r="E65" s="180"/>
      <c r="F65" s="180"/>
      <c r="G65" s="180"/>
      <c r="H65" s="180"/>
      <c r="I65" s="180"/>
      <c r="J65" s="181">
        <f>J137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1582</v>
      </c>
      <c r="E66" s="180"/>
      <c r="F66" s="180"/>
      <c r="G66" s="180"/>
      <c r="H66" s="180"/>
      <c r="I66" s="180"/>
      <c r="J66" s="181">
        <f>J147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175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Stavební úpravy MK v ul. Šustova a 2. etapy ul. Polní v Třeboni - II.etapa</v>
      </c>
      <c r="F76" s="34"/>
      <c r="G76" s="34"/>
      <c r="H76" s="34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129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VON - Vedlejší a ostatní náklady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Třeboň</v>
      </c>
      <c r="G80" s="42"/>
      <c r="H80" s="42"/>
      <c r="I80" s="34" t="s">
        <v>23</v>
      </c>
      <c r="J80" s="74" t="str">
        <f>IF(J12="","",J12)</f>
        <v>10. 2. 2024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E15</f>
        <v>Město Třeboň, Palackého nám. 46/II, 379 01 Třeboň</v>
      </c>
      <c r="G82" s="42"/>
      <c r="H82" s="42"/>
      <c r="I82" s="34" t="s">
        <v>31</v>
      </c>
      <c r="J82" s="38" t="str">
        <f>E21</f>
        <v>INVENTE, s.r.o., Žerotínova 483/1, 370 04 Č.Buděj.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36</v>
      </c>
      <c r="J83" s="38" t="str">
        <f>E24</f>
        <v xml:space="preserve"> 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176</v>
      </c>
      <c r="D85" s="191" t="s">
        <v>59</v>
      </c>
      <c r="E85" s="191" t="s">
        <v>55</v>
      </c>
      <c r="F85" s="191" t="s">
        <v>56</v>
      </c>
      <c r="G85" s="191" t="s">
        <v>177</v>
      </c>
      <c r="H85" s="191" t="s">
        <v>178</v>
      </c>
      <c r="I85" s="191" t="s">
        <v>179</v>
      </c>
      <c r="J85" s="191" t="s">
        <v>167</v>
      </c>
      <c r="K85" s="192" t="s">
        <v>180</v>
      </c>
      <c r="L85" s="193"/>
      <c r="M85" s="94" t="s">
        <v>19</v>
      </c>
      <c r="N85" s="95" t="s">
        <v>44</v>
      </c>
      <c r="O85" s="95" t="s">
        <v>181</v>
      </c>
      <c r="P85" s="95" t="s">
        <v>182</v>
      </c>
      <c r="Q85" s="95" t="s">
        <v>183</v>
      </c>
      <c r="R85" s="95" t="s">
        <v>184</v>
      </c>
      <c r="S85" s="95" t="s">
        <v>185</v>
      </c>
      <c r="T85" s="96" t="s">
        <v>186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1" t="s">
        <v>187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7"/>
      <c r="N86" s="195"/>
      <c r="O86" s="98"/>
      <c r="P86" s="196">
        <f>P87+P101+P117+P137+P147</f>
        <v>0</v>
      </c>
      <c r="Q86" s="98"/>
      <c r="R86" s="196">
        <f>R87+R101+R117+R137+R147</f>
        <v>0</v>
      </c>
      <c r="S86" s="98"/>
      <c r="T86" s="197">
        <f>T87+T101+T117+T137+T147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168</v>
      </c>
      <c r="BK86" s="198">
        <f>BK87+BK101+BK117+BK137+BK147</f>
        <v>0</v>
      </c>
    </row>
    <row r="87" s="12" customFormat="1" ht="25.92" customHeight="1">
      <c r="A87" s="12"/>
      <c r="B87" s="199"/>
      <c r="C87" s="200"/>
      <c r="D87" s="201" t="s">
        <v>73</v>
      </c>
      <c r="E87" s="202" t="s">
        <v>1095</v>
      </c>
      <c r="F87" s="202" t="s">
        <v>1096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P88+P92</f>
        <v>0</v>
      </c>
      <c r="Q87" s="207"/>
      <c r="R87" s="208">
        <f>R88+R92</f>
        <v>0</v>
      </c>
      <c r="S87" s="207"/>
      <c r="T87" s="209">
        <f>T88+T92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224</v>
      </c>
      <c r="AT87" s="211" t="s">
        <v>73</v>
      </c>
      <c r="AU87" s="211" t="s">
        <v>74</v>
      </c>
      <c r="AY87" s="210" t="s">
        <v>190</v>
      </c>
      <c r="BK87" s="212">
        <f>BK88+BK92</f>
        <v>0</v>
      </c>
    </row>
    <row r="88" s="12" customFormat="1" ht="22.8" customHeight="1">
      <c r="A88" s="12"/>
      <c r="B88" s="199"/>
      <c r="C88" s="200"/>
      <c r="D88" s="201" t="s">
        <v>73</v>
      </c>
      <c r="E88" s="213" t="s">
        <v>1583</v>
      </c>
      <c r="F88" s="213" t="s">
        <v>1584</v>
      </c>
      <c r="G88" s="200"/>
      <c r="H88" s="200"/>
      <c r="I88" s="203"/>
      <c r="J88" s="214">
        <f>BK88</f>
        <v>0</v>
      </c>
      <c r="K88" s="200"/>
      <c r="L88" s="205"/>
      <c r="M88" s="206"/>
      <c r="N88" s="207"/>
      <c r="O88" s="207"/>
      <c r="P88" s="208">
        <f>SUM(P89:P91)</f>
        <v>0</v>
      </c>
      <c r="Q88" s="207"/>
      <c r="R88" s="208">
        <f>SUM(R89:R91)</f>
        <v>0</v>
      </c>
      <c r="S88" s="207"/>
      <c r="T88" s="209">
        <f>SUM(T89:T91)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224</v>
      </c>
      <c r="AT88" s="211" t="s">
        <v>73</v>
      </c>
      <c r="AU88" s="211" t="s">
        <v>81</v>
      </c>
      <c r="AY88" s="210" t="s">
        <v>190</v>
      </c>
      <c r="BK88" s="212">
        <f>SUM(BK89:BK91)</f>
        <v>0</v>
      </c>
    </row>
    <row r="89" s="2" customFormat="1" ht="16.5" customHeight="1">
      <c r="A89" s="40"/>
      <c r="B89" s="41"/>
      <c r="C89" s="215" t="s">
        <v>81</v>
      </c>
      <c r="D89" s="215" t="s">
        <v>192</v>
      </c>
      <c r="E89" s="216" t="s">
        <v>1585</v>
      </c>
      <c r="F89" s="217" t="s">
        <v>1586</v>
      </c>
      <c r="G89" s="218" t="s">
        <v>1574</v>
      </c>
      <c r="H89" s="219">
        <v>1</v>
      </c>
      <c r="I89" s="220"/>
      <c r="J89" s="221">
        <f>ROUND(I89*H89,2)</f>
        <v>0</v>
      </c>
      <c r="K89" s="217" t="s">
        <v>195</v>
      </c>
      <c r="L89" s="46"/>
      <c r="M89" s="222" t="s">
        <v>19</v>
      </c>
      <c r="N89" s="223" t="s">
        <v>45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1102</v>
      </c>
      <c r="AT89" s="226" t="s">
        <v>192</v>
      </c>
      <c r="AU89" s="226" t="s">
        <v>83</v>
      </c>
      <c r="AY89" s="19" t="s">
        <v>190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81</v>
      </c>
      <c r="BK89" s="227">
        <f>ROUND(I89*H89,2)</f>
        <v>0</v>
      </c>
      <c r="BL89" s="19" t="s">
        <v>1102</v>
      </c>
      <c r="BM89" s="226" t="s">
        <v>1587</v>
      </c>
    </row>
    <row r="90" s="2" customFormat="1">
      <c r="A90" s="40"/>
      <c r="B90" s="41"/>
      <c r="C90" s="42"/>
      <c r="D90" s="228" t="s">
        <v>198</v>
      </c>
      <c r="E90" s="42"/>
      <c r="F90" s="229" t="s">
        <v>1586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198</v>
      </c>
      <c r="AU90" s="19" t="s">
        <v>83</v>
      </c>
    </row>
    <row r="91" s="2" customFormat="1">
      <c r="A91" s="40"/>
      <c r="B91" s="41"/>
      <c r="C91" s="42"/>
      <c r="D91" s="233" t="s">
        <v>200</v>
      </c>
      <c r="E91" s="42"/>
      <c r="F91" s="234" t="s">
        <v>1588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200</v>
      </c>
      <c r="AU91" s="19" t="s">
        <v>83</v>
      </c>
    </row>
    <row r="92" s="12" customFormat="1" ht="22.8" customHeight="1">
      <c r="A92" s="12"/>
      <c r="B92" s="199"/>
      <c r="C92" s="200"/>
      <c r="D92" s="201" t="s">
        <v>73</v>
      </c>
      <c r="E92" s="213" t="s">
        <v>1589</v>
      </c>
      <c r="F92" s="213" t="s">
        <v>1590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SUM(P93:P100)</f>
        <v>0</v>
      </c>
      <c r="Q92" s="207"/>
      <c r="R92" s="208">
        <f>SUM(R93:R100)</f>
        <v>0</v>
      </c>
      <c r="S92" s="207"/>
      <c r="T92" s="209">
        <f>SUM(T93:T100)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224</v>
      </c>
      <c r="AT92" s="211" t="s">
        <v>73</v>
      </c>
      <c r="AU92" s="211" t="s">
        <v>81</v>
      </c>
      <c r="AY92" s="210" t="s">
        <v>190</v>
      </c>
      <c r="BK92" s="212">
        <f>SUM(BK93:BK100)</f>
        <v>0</v>
      </c>
    </row>
    <row r="93" s="2" customFormat="1" ht="16.5" customHeight="1">
      <c r="A93" s="40"/>
      <c r="B93" s="41"/>
      <c r="C93" s="215" t="s">
        <v>83</v>
      </c>
      <c r="D93" s="215" t="s">
        <v>192</v>
      </c>
      <c r="E93" s="216" t="s">
        <v>1591</v>
      </c>
      <c r="F93" s="217" t="s">
        <v>1590</v>
      </c>
      <c r="G93" s="218" t="s">
        <v>1574</v>
      </c>
      <c r="H93" s="219">
        <v>1</v>
      </c>
      <c r="I93" s="220"/>
      <c r="J93" s="221">
        <f>ROUND(I93*H93,2)</f>
        <v>0</v>
      </c>
      <c r="K93" s="217" t="s">
        <v>195</v>
      </c>
      <c r="L93" s="46"/>
      <c r="M93" s="222" t="s">
        <v>19</v>
      </c>
      <c r="N93" s="223" t="s">
        <v>45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1102</v>
      </c>
      <c r="AT93" s="226" t="s">
        <v>192</v>
      </c>
      <c r="AU93" s="226" t="s">
        <v>83</v>
      </c>
      <c r="AY93" s="19" t="s">
        <v>190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81</v>
      </c>
      <c r="BK93" s="227">
        <f>ROUND(I93*H93,2)</f>
        <v>0</v>
      </c>
      <c r="BL93" s="19" t="s">
        <v>1102</v>
      </c>
      <c r="BM93" s="226" t="s">
        <v>1592</v>
      </c>
    </row>
    <row r="94" s="2" customFormat="1">
      <c r="A94" s="40"/>
      <c r="B94" s="41"/>
      <c r="C94" s="42"/>
      <c r="D94" s="228" t="s">
        <v>198</v>
      </c>
      <c r="E94" s="42"/>
      <c r="F94" s="229" t="s">
        <v>1590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198</v>
      </c>
      <c r="AU94" s="19" t="s">
        <v>83</v>
      </c>
    </row>
    <row r="95" s="2" customFormat="1">
      <c r="A95" s="40"/>
      <c r="B95" s="41"/>
      <c r="C95" s="42"/>
      <c r="D95" s="233" t="s">
        <v>200</v>
      </c>
      <c r="E95" s="42"/>
      <c r="F95" s="234" t="s">
        <v>1593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200</v>
      </c>
      <c r="AU95" s="19" t="s">
        <v>83</v>
      </c>
    </row>
    <row r="96" s="2" customFormat="1">
      <c r="A96" s="40"/>
      <c r="B96" s="41"/>
      <c r="C96" s="42"/>
      <c r="D96" s="228" t="s">
        <v>303</v>
      </c>
      <c r="E96" s="42"/>
      <c r="F96" s="277" t="s">
        <v>1594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303</v>
      </c>
      <c r="AU96" s="19" t="s">
        <v>83</v>
      </c>
    </row>
    <row r="97" s="2" customFormat="1" ht="16.5" customHeight="1">
      <c r="A97" s="40"/>
      <c r="B97" s="41"/>
      <c r="C97" s="215" t="s">
        <v>112</v>
      </c>
      <c r="D97" s="215" t="s">
        <v>192</v>
      </c>
      <c r="E97" s="216" t="s">
        <v>1595</v>
      </c>
      <c r="F97" s="217" t="s">
        <v>1596</v>
      </c>
      <c r="G97" s="218" t="s">
        <v>1574</v>
      </c>
      <c r="H97" s="219">
        <v>1</v>
      </c>
      <c r="I97" s="220"/>
      <c r="J97" s="221">
        <f>ROUND(I97*H97,2)</f>
        <v>0</v>
      </c>
      <c r="K97" s="217" t="s">
        <v>195</v>
      </c>
      <c r="L97" s="46"/>
      <c r="M97" s="222" t="s">
        <v>19</v>
      </c>
      <c r="N97" s="223" t="s">
        <v>45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1102</v>
      </c>
      <c r="AT97" s="226" t="s">
        <v>192</v>
      </c>
      <c r="AU97" s="226" t="s">
        <v>83</v>
      </c>
      <c r="AY97" s="19" t="s">
        <v>190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81</v>
      </c>
      <c r="BK97" s="227">
        <f>ROUND(I97*H97,2)</f>
        <v>0</v>
      </c>
      <c r="BL97" s="19" t="s">
        <v>1102</v>
      </c>
      <c r="BM97" s="226" t="s">
        <v>1597</v>
      </c>
    </row>
    <row r="98" s="2" customFormat="1">
      <c r="A98" s="40"/>
      <c r="B98" s="41"/>
      <c r="C98" s="42"/>
      <c r="D98" s="228" t="s">
        <v>198</v>
      </c>
      <c r="E98" s="42"/>
      <c r="F98" s="229" t="s">
        <v>1596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198</v>
      </c>
      <c r="AU98" s="19" t="s">
        <v>83</v>
      </c>
    </row>
    <row r="99" s="2" customFormat="1">
      <c r="A99" s="40"/>
      <c r="B99" s="41"/>
      <c r="C99" s="42"/>
      <c r="D99" s="233" t="s">
        <v>200</v>
      </c>
      <c r="E99" s="42"/>
      <c r="F99" s="234" t="s">
        <v>1598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200</v>
      </c>
      <c r="AU99" s="19" t="s">
        <v>83</v>
      </c>
    </row>
    <row r="100" s="2" customFormat="1">
      <c r="A100" s="40"/>
      <c r="B100" s="41"/>
      <c r="C100" s="42"/>
      <c r="D100" s="228" t="s">
        <v>303</v>
      </c>
      <c r="E100" s="42"/>
      <c r="F100" s="277" t="s">
        <v>1599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303</v>
      </c>
      <c r="AU100" s="19" t="s">
        <v>83</v>
      </c>
    </row>
    <row r="101" s="12" customFormat="1" ht="25.92" customHeight="1">
      <c r="A101" s="12"/>
      <c r="B101" s="199"/>
      <c r="C101" s="200"/>
      <c r="D101" s="201" t="s">
        <v>73</v>
      </c>
      <c r="E101" s="202" t="s">
        <v>1097</v>
      </c>
      <c r="F101" s="202" t="s">
        <v>1098</v>
      </c>
      <c r="G101" s="200"/>
      <c r="H101" s="200"/>
      <c r="I101" s="203"/>
      <c r="J101" s="204">
        <f>BK101</f>
        <v>0</v>
      </c>
      <c r="K101" s="200"/>
      <c r="L101" s="205"/>
      <c r="M101" s="206"/>
      <c r="N101" s="207"/>
      <c r="O101" s="207"/>
      <c r="P101" s="208">
        <f>SUM(P102:P116)</f>
        <v>0</v>
      </c>
      <c r="Q101" s="207"/>
      <c r="R101" s="208">
        <f>SUM(R102:R116)</f>
        <v>0</v>
      </c>
      <c r="S101" s="207"/>
      <c r="T101" s="209">
        <f>SUM(T102:T116)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224</v>
      </c>
      <c r="AT101" s="211" t="s">
        <v>73</v>
      </c>
      <c r="AU101" s="211" t="s">
        <v>74</v>
      </c>
      <c r="AY101" s="210" t="s">
        <v>190</v>
      </c>
      <c r="BK101" s="212">
        <f>SUM(BK102:BK116)</f>
        <v>0</v>
      </c>
    </row>
    <row r="102" s="2" customFormat="1" ht="16.5" customHeight="1">
      <c r="A102" s="40"/>
      <c r="B102" s="41"/>
      <c r="C102" s="215" t="s">
        <v>196</v>
      </c>
      <c r="D102" s="215" t="s">
        <v>192</v>
      </c>
      <c r="E102" s="216" t="s">
        <v>1600</v>
      </c>
      <c r="F102" s="217" t="s">
        <v>1098</v>
      </c>
      <c r="G102" s="218" t="s">
        <v>1574</v>
      </c>
      <c r="H102" s="219">
        <v>1</v>
      </c>
      <c r="I102" s="220"/>
      <c r="J102" s="221">
        <f>ROUND(I102*H102,2)</f>
        <v>0</v>
      </c>
      <c r="K102" s="217" t="s">
        <v>195</v>
      </c>
      <c r="L102" s="46"/>
      <c r="M102" s="222" t="s">
        <v>19</v>
      </c>
      <c r="N102" s="223" t="s">
        <v>45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1102</v>
      </c>
      <c r="AT102" s="226" t="s">
        <v>192</v>
      </c>
      <c r="AU102" s="226" t="s">
        <v>81</v>
      </c>
      <c r="AY102" s="19" t="s">
        <v>190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81</v>
      </c>
      <c r="BK102" s="227">
        <f>ROUND(I102*H102,2)</f>
        <v>0</v>
      </c>
      <c r="BL102" s="19" t="s">
        <v>1102</v>
      </c>
      <c r="BM102" s="226" t="s">
        <v>1601</v>
      </c>
    </row>
    <row r="103" s="2" customFormat="1">
      <c r="A103" s="40"/>
      <c r="B103" s="41"/>
      <c r="C103" s="42"/>
      <c r="D103" s="228" t="s">
        <v>198</v>
      </c>
      <c r="E103" s="42"/>
      <c r="F103" s="229" t="s">
        <v>1098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198</v>
      </c>
      <c r="AU103" s="19" t="s">
        <v>81</v>
      </c>
    </row>
    <row r="104" s="2" customFormat="1">
      <c r="A104" s="40"/>
      <c r="B104" s="41"/>
      <c r="C104" s="42"/>
      <c r="D104" s="233" t="s">
        <v>200</v>
      </c>
      <c r="E104" s="42"/>
      <c r="F104" s="234" t="s">
        <v>1602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200</v>
      </c>
      <c r="AU104" s="19" t="s">
        <v>81</v>
      </c>
    </row>
    <row r="105" s="2" customFormat="1">
      <c r="A105" s="40"/>
      <c r="B105" s="41"/>
      <c r="C105" s="42"/>
      <c r="D105" s="228" t="s">
        <v>303</v>
      </c>
      <c r="E105" s="42"/>
      <c r="F105" s="277" t="s">
        <v>1603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303</v>
      </c>
      <c r="AU105" s="19" t="s">
        <v>81</v>
      </c>
    </row>
    <row r="106" s="2" customFormat="1" ht="16.5" customHeight="1">
      <c r="A106" s="40"/>
      <c r="B106" s="41"/>
      <c r="C106" s="215" t="s">
        <v>224</v>
      </c>
      <c r="D106" s="215" t="s">
        <v>192</v>
      </c>
      <c r="E106" s="216" t="s">
        <v>1604</v>
      </c>
      <c r="F106" s="217" t="s">
        <v>1605</v>
      </c>
      <c r="G106" s="218" t="s">
        <v>1574</v>
      </c>
      <c r="H106" s="219">
        <v>1</v>
      </c>
      <c r="I106" s="220"/>
      <c r="J106" s="221">
        <f>ROUND(I106*H106,2)</f>
        <v>0</v>
      </c>
      <c r="K106" s="217" t="s">
        <v>195</v>
      </c>
      <c r="L106" s="46"/>
      <c r="M106" s="222" t="s">
        <v>19</v>
      </c>
      <c r="N106" s="223" t="s">
        <v>45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1102</v>
      </c>
      <c r="AT106" s="226" t="s">
        <v>192</v>
      </c>
      <c r="AU106" s="226" t="s">
        <v>81</v>
      </c>
      <c r="AY106" s="19" t="s">
        <v>190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81</v>
      </c>
      <c r="BK106" s="227">
        <f>ROUND(I106*H106,2)</f>
        <v>0</v>
      </c>
      <c r="BL106" s="19" t="s">
        <v>1102</v>
      </c>
      <c r="BM106" s="226" t="s">
        <v>1606</v>
      </c>
    </row>
    <row r="107" s="2" customFormat="1">
      <c r="A107" s="40"/>
      <c r="B107" s="41"/>
      <c r="C107" s="42"/>
      <c r="D107" s="228" t="s">
        <v>198</v>
      </c>
      <c r="E107" s="42"/>
      <c r="F107" s="229" t="s">
        <v>1605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198</v>
      </c>
      <c r="AU107" s="19" t="s">
        <v>81</v>
      </c>
    </row>
    <row r="108" s="2" customFormat="1">
      <c r="A108" s="40"/>
      <c r="B108" s="41"/>
      <c r="C108" s="42"/>
      <c r="D108" s="233" t="s">
        <v>200</v>
      </c>
      <c r="E108" s="42"/>
      <c r="F108" s="234" t="s">
        <v>1607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200</v>
      </c>
      <c r="AU108" s="19" t="s">
        <v>81</v>
      </c>
    </row>
    <row r="109" s="2" customFormat="1">
      <c r="A109" s="40"/>
      <c r="B109" s="41"/>
      <c r="C109" s="42"/>
      <c r="D109" s="228" t="s">
        <v>303</v>
      </c>
      <c r="E109" s="42"/>
      <c r="F109" s="277" t="s">
        <v>1608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303</v>
      </c>
      <c r="AU109" s="19" t="s">
        <v>81</v>
      </c>
    </row>
    <row r="110" s="2" customFormat="1" ht="16.5" customHeight="1">
      <c r="A110" s="40"/>
      <c r="B110" s="41"/>
      <c r="C110" s="215" t="s">
        <v>230</v>
      </c>
      <c r="D110" s="215" t="s">
        <v>192</v>
      </c>
      <c r="E110" s="216" t="s">
        <v>1609</v>
      </c>
      <c r="F110" s="217" t="s">
        <v>1610</v>
      </c>
      <c r="G110" s="218" t="s">
        <v>1574</v>
      </c>
      <c r="H110" s="219">
        <v>1</v>
      </c>
      <c r="I110" s="220"/>
      <c r="J110" s="221">
        <f>ROUND(I110*H110,2)</f>
        <v>0</v>
      </c>
      <c r="K110" s="217" t="s">
        <v>195</v>
      </c>
      <c r="L110" s="46"/>
      <c r="M110" s="222" t="s">
        <v>19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1102</v>
      </c>
      <c r="AT110" s="226" t="s">
        <v>192</v>
      </c>
      <c r="AU110" s="226" t="s">
        <v>81</v>
      </c>
      <c r="AY110" s="19" t="s">
        <v>190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1102</v>
      </c>
      <c r="BM110" s="226" t="s">
        <v>1611</v>
      </c>
    </row>
    <row r="111" s="2" customFormat="1">
      <c r="A111" s="40"/>
      <c r="B111" s="41"/>
      <c r="C111" s="42"/>
      <c r="D111" s="228" t="s">
        <v>198</v>
      </c>
      <c r="E111" s="42"/>
      <c r="F111" s="229" t="s">
        <v>1610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198</v>
      </c>
      <c r="AU111" s="19" t="s">
        <v>81</v>
      </c>
    </row>
    <row r="112" s="2" customFormat="1">
      <c r="A112" s="40"/>
      <c r="B112" s="41"/>
      <c r="C112" s="42"/>
      <c r="D112" s="233" t="s">
        <v>200</v>
      </c>
      <c r="E112" s="42"/>
      <c r="F112" s="234" t="s">
        <v>1612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200</v>
      </c>
      <c r="AU112" s="19" t="s">
        <v>81</v>
      </c>
    </row>
    <row r="113" s="2" customFormat="1" ht="16.5" customHeight="1">
      <c r="A113" s="40"/>
      <c r="B113" s="41"/>
      <c r="C113" s="215" t="s">
        <v>244</v>
      </c>
      <c r="D113" s="215" t="s">
        <v>192</v>
      </c>
      <c r="E113" s="216" t="s">
        <v>1111</v>
      </c>
      <c r="F113" s="217" t="s">
        <v>1112</v>
      </c>
      <c r="G113" s="218" t="s">
        <v>1574</v>
      </c>
      <c r="H113" s="219">
        <v>1</v>
      </c>
      <c r="I113" s="220"/>
      <c r="J113" s="221">
        <f>ROUND(I113*H113,2)</f>
        <v>0</v>
      </c>
      <c r="K113" s="217" t="s">
        <v>195</v>
      </c>
      <c r="L113" s="46"/>
      <c r="M113" s="222" t="s">
        <v>19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1102</v>
      </c>
      <c r="AT113" s="226" t="s">
        <v>192</v>
      </c>
      <c r="AU113" s="226" t="s">
        <v>81</v>
      </c>
      <c r="AY113" s="19" t="s">
        <v>190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1102</v>
      </c>
      <c r="BM113" s="226" t="s">
        <v>1613</v>
      </c>
    </row>
    <row r="114" s="2" customFormat="1">
      <c r="A114" s="40"/>
      <c r="B114" s="41"/>
      <c r="C114" s="42"/>
      <c r="D114" s="228" t="s">
        <v>198</v>
      </c>
      <c r="E114" s="42"/>
      <c r="F114" s="229" t="s">
        <v>1112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198</v>
      </c>
      <c r="AU114" s="19" t="s">
        <v>81</v>
      </c>
    </row>
    <row r="115" s="2" customFormat="1">
      <c r="A115" s="40"/>
      <c r="B115" s="41"/>
      <c r="C115" s="42"/>
      <c r="D115" s="233" t="s">
        <v>200</v>
      </c>
      <c r="E115" s="42"/>
      <c r="F115" s="234" t="s">
        <v>1114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200</v>
      </c>
      <c r="AU115" s="19" t="s">
        <v>81</v>
      </c>
    </row>
    <row r="116" s="2" customFormat="1">
      <c r="A116" s="40"/>
      <c r="B116" s="41"/>
      <c r="C116" s="42"/>
      <c r="D116" s="228" t="s">
        <v>303</v>
      </c>
      <c r="E116" s="42"/>
      <c r="F116" s="277" t="s">
        <v>1614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303</v>
      </c>
      <c r="AU116" s="19" t="s">
        <v>81</v>
      </c>
    </row>
    <row r="117" s="12" customFormat="1" ht="25.92" customHeight="1">
      <c r="A117" s="12"/>
      <c r="B117" s="199"/>
      <c r="C117" s="200"/>
      <c r="D117" s="201" t="s">
        <v>73</v>
      </c>
      <c r="E117" s="202" t="s">
        <v>1115</v>
      </c>
      <c r="F117" s="202" t="s">
        <v>1116</v>
      </c>
      <c r="G117" s="200"/>
      <c r="H117" s="200"/>
      <c r="I117" s="203"/>
      <c r="J117" s="204">
        <f>BK117</f>
        <v>0</v>
      </c>
      <c r="K117" s="200"/>
      <c r="L117" s="205"/>
      <c r="M117" s="206"/>
      <c r="N117" s="207"/>
      <c r="O117" s="207"/>
      <c r="P117" s="208">
        <f>SUM(P118:P136)</f>
        <v>0</v>
      </c>
      <c r="Q117" s="207"/>
      <c r="R117" s="208">
        <f>SUM(R118:R136)</f>
        <v>0</v>
      </c>
      <c r="S117" s="207"/>
      <c r="T117" s="209">
        <f>SUM(T118:T136)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0" t="s">
        <v>224</v>
      </c>
      <c r="AT117" s="211" t="s">
        <v>73</v>
      </c>
      <c r="AU117" s="211" t="s">
        <v>74</v>
      </c>
      <c r="AY117" s="210" t="s">
        <v>190</v>
      </c>
      <c r="BK117" s="212">
        <f>SUM(BK118:BK136)</f>
        <v>0</v>
      </c>
    </row>
    <row r="118" s="2" customFormat="1" ht="16.5" customHeight="1">
      <c r="A118" s="40"/>
      <c r="B118" s="41"/>
      <c r="C118" s="215" t="s">
        <v>249</v>
      </c>
      <c r="D118" s="215" t="s">
        <v>192</v>
      </c>
      <c r="E118" s="216" t="s">
        <v>1615</v>
      </c>
      <c r="F118" s="217" t="s">
        <v>1116</v>
      </c>
      <c r="G118" s="218" t="s">
        <v>1574</v>
      </c>
      <c r="H118" s="219">
        <v>1</v>
      </c>
      <c r="I118" s="220"/>
      <c r="J118" s="221">
        <f>ROUND(I118*H118,2)</f>
        <v>0</v>
      </c>
      <c r="K118" s="217" t="s">
        <v>195</v>
      </c>
      <c r="L118" s="46"/>
      <c r="M118" s="222" t="s">
        <v>19</v>
      </c>
      <c r="N118" s="223" t="s">
        <v>45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1102</v>
      </c>
      <c r="AT118" s="226" t="s">
        <v>192</v>
      </c>
      <c r="AU118" s="226" t="s">
        <v>81</v>
      </c>
      <c r="AY118" s="19" t="s">
        <v>190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81</v>
      </c>
      <c r="BK118" s="227">
        <f>ROUND(I118*H118,2)</f>
        <v>0</v>
      </c>
      <c r="BL118" s="19" t="s">
        <v>1102</v>
      </c>
      <c r="BM118" s="226" t="s">
        <v>1616</v>
      </c>
    </row>
    <row r="119" s="2" customFormat="1">
      <c r="A119" s="40"/>
      <c r="B119" s="41"/>
      <c r="C119" s="42"/>
      <c r="D119" s="228" t="s">
        <v>198</v>
      </c>
      <c r="E119" s="42"/>
      <c r="F119" s="229" t="s">
        <v>1116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198</v>
      </c>
      <c r="AU119" s="19" t="s">
        <v>81</v>
      </c>
    </row>
    <row r="120" s="2" customFormat="1">
      <c r="A120" s="40"/>
      <c r="B120" s="41"/>
      <c r="C120" s="42"/>
      <c r="D120" s="233" t="s">
        <v>200</v>
      </c>
      <c r="E120" s="42"/>
      <c r="F120" s="234" t="s">
        <v>1617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200</v>
      </c>
      <c r="AU120" s="19" t="s">
        <v>81</v>
      </c>
    </row>
    <row r="121" s="2" customFormat="1">
      <c r="A121" s="40"/>
      <c r="B121" s="41"/>
      <c r="C121" s="42"/>
      <c r="D121" s="228" t="s">
        <v>303</v>
      </c>
      <c r="E121" s="42"/>
      <c r="F121" s="277" t="s">
        <v>1618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303</v>
      </c>
      <c r="AU121" s="19" t="s">
        <v>81</v>
      </c>
    </row>
    <row r="122" s="2" customFormat="1" ht="16.5" customHeight="1">
      <c r="A122" s="40"/>
      <c r="B122" s="41"/>
      <c r="C122" s="215" t="s">
        <v>259</v>
      </c>
      <c r="D122" s="215" t="s">
        <v>192</v>
      </c>
      <c r="E122" s="216" t="s">
        <v>1619</v>
      </c>
      <c r="F122" s="217" t="s">
        <v>1620</v>
      </c>
      <c r="G122" s="218" t="s">
        <v>1574</v>
      </c>
      <c r="H122" s="219">
        <v>1</v>
      </c>
      <c r="I122" s="220"/>
      <c r="J122" s="221">
        <f>ROUND(I122*H122,2)</f>
        <v>0</v>
      </c>
      <c r="K122" s="217" t="s">
        <v>195</v>
      </c>
      <c r="L122" s="46"/>
      <c r="M122" s="222" t="s">
        <v>19</v>
      </c>
      <c r="N122" s="223" t="s">
        <v>45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1102</v>
      </c>
      <c r="AT122" s="226" t="s">
        <v>192</v>
      </c>
      <c r="AU122" s="226" t="s">
        <v>81</v>
      </c>
      <c r="AY122" s="19" t="s">
        <v>190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81</v>
      </c>
      <c r="BK122" s="227">
        <f>ROUND(I122*H122,2)</f>
        <v>0</v>
      </c>
      <c r="BL122" s="19" t="s">
        <v>1102</v>
      </c>
      <c r="BM122" s="226" t="s">
        <v>1621</v>
      </c>
    </row>
    <row r="123" s="2" customFormat="1">
      <c r="A123" s="40"/>
      <c r="B123" s="41"/>
      <c r="C123" s="42"/>
      <c r="D123" s="228" t="s">
        <v>198</v>
      </c>
      <c r="E123" s="42"/>
      <c r="F123" s="229" t="s">
        <v>1620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198</v>
      </c>
      <c r="AU123" s="19" t="s">
        <v>81</v>
      </c>
    </row>
    <row r="124" s="2" customFormat="1">
      <c r="A124" s="40"/>
      <c r="B124" s="41"/>
      <c r="C124" s="42"/>
      <c r="D124" s="233" t="s">
        <v>200</v>
      </c>
      <c r="E124" s="42"/>
      <c r="F124" s="234" t="s">
        <v>1622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200</v>
      </c>
      <c r="AU124" s="19" t="s">
        <v>81</v>
      </c>
    </row>
    <row r="125" s="2" customFormat="1" ht="16.5" customHeight="1">
      <c r="A125" s="40"/>
      <c r="B125" s="41"/>
      <c r="C125" s="215" t="s">
        <v>266</v>
      </c>
      <c r="D125" s="215" t="s">
        <v>192</v>
      </c>
      <c r="E125" s="216" t="s">
        <v>1623</v>
      </c>
      <c r="F125" s="217" t="s">
        <v>1624</v>
      </c>
      <c r="G125" s="218" t="s">
        <v>1574</v>
      </c>
      <c r="H125" s="219">
        <v>1</v>
      </c>
      <c r="I125" s="220"/>
      <c r="J125" s="221">
        <f>ROUND(I125*H125,2)</f>
        <v>0</v>
      </c>
      <c r="K125" s="217" t="s">
        <v>195</v>
      </c>
      <c r="L125" s="46"/>
      <c r="M125" s="222" t="s">
        <v>19</v>
      </c>
      <c r="N125" s="223" t="s">
        <v>45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1102</v>
      </c>
      <c r="AT125" s="226" t="s">
        <v>192</v>
      </c>
      <c r="AU125" s="226" t="s">
        <v>81</v>
      </c>
      <c r="AY125" s="19" t="s">
        <v>190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1102</v>
      </c>
      <c r="BM125" s="226" t="s">
        <v>1625</v>
      </c>
    </row>
    <row r="126" s="2" customFormat="1">
      <c r="A126" s="40"/>
      <c r="B126" s="41"/>
      <c r="C126" s="42"/>
      <c r="D126" s="228" t="s">
        <v>198</v>
      </c>
      <c r="E126" s="42"/>
      <c r="F126" s="229" t="s">
        <v>1624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198</v>
      </c>
      <c r="AU126" s="19" t="s">
        <v>81</v>
      </c>
    </row>
    <row r="127" s="2" customFormat="1">
      <c r="A127" s="40"/>
      <c r="B127" s="41"/>
      <c r="C127" s="42"/>
      <c r="D127" s="233" t="s">
        <v>200</v>
      </c>
      <c r="E127" s="42"/>
      <c r="F127" s="234" t="s">
        <v>1626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200</v>
      </c>
      <c r="AU127" s="19" t="s">
        <v>81</v>
      </c>
    </row>
    <row r="128" s="2" customFormat="1" ht="16.5" customHeight="1">
      <c r="A128" s="40"/>
      <c r="B128" s="41"/>
      <c r="C128" s="215" t="s">
        <v>270</v>
      </c>
      <c r="D128" s="215" t="s">
        <v>192</v>
      </c>
      <c r="E128" s="216" t="s">
        <v>1627</v>
      </c>
      <c r="F128" s="217" t="s">
        <v>1628</v>
      </c>
      <c r="G128" s="218" t="s">
        <v>1574</v>
      </c>
      <c r="H128" s="219">
        <v>1</v>
      </c>
      <c r="I128" s="220"/>
      <c r="J128" s="221">
        <f>ROUND(I128*H128,2)</f>
        <v>0</v>
      </c>
      <c r="K128" s="217" t="s">
        <v>195</v>
      </c>
      <c r="L128" s="46"/>
      <c r="M128" s="222" t="s">
        <v>19</v>
      </c>
      <c r="N128" s="223" t="s">
        <v>45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1102</v>
      </c>
      <c r="AT128" s="226" t="s">
        <v>192</v>
      </c>
      <c r="AU128" s="226" t="s">
        <v>81</v>
      </c>
      <c r="AY128" s="19" t="s">
        <v>190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1102</v>
      </c>
      <c r="BM128" s="226" t="s">
        <v>1629</v>
      </c>
    </row>
    <row r="129" s="2" customFormat="1">
      <c r="A129" s="40"/>
      <c r="B129" s="41"/>
      <c r="C129" s="42"/>
      <c r="D129" s="228" t="s">
        <v>198</v>
      </c>
      <c r="E129" s="42"/>
      <c r="F129" s="229" t="s">
        <v>1628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198</v>
      </c>
      <c r="AU129" s="19" t="s">
        <v>81</v>
      </c>
    </row>
    <row r="130" s="2" customFormat="1">
      <c r="A130" s="40"/>
      <c r="B130" s="41"/>
      <c r="C130" s="42"/>
      <c r="D130" s="233" t="s">
        <v>200</v>
      </c>
      <c r="E130" s="42"/>
      <c r="F130" s="234" t="s">
        <v>1630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200</v>
      </c>
      <c r="AU130" s="19" t="s">
        <v>81</v>
      </c>
    </row>
    <row r="131" s="2" customFormat="1" ht="16.5" customHeight="1">
      <c r="A131" s="40"/>
      <c r="B131" s="41"/>
      <c r="C131" s="215" t="s">
        <v>8</v>
      </c>
      <c r="D131" s="215" t="s">
        <v>192</v>
      </c>
      <c r="E131" s="216" t="s">
        <v>1631</v>
      </c>
      <c r="F131" s="217" t="s">
        <v>1632</v>
      </c>
      <c r="G131" s="218" t="s">
        <v>1574</v>
      </c>
      <c r="H131" s="219">
        <v>1</v>
      </c>
      <c r="I131" s="220"/>
      <c r="J131" s="221">
        <f>ROUND(I131*H131,2)</f>
        <v>0</v>
      </c>
      <c r="K131" s="217" t="s">
        <v>195</v>
      </c>
      <c r="L131" s="46"/>
      <c r="M131" s="222" t="s">
        <v>19</v>
      </c>
      <c r="N131" s="223" t="s">
        <v>45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1102</v>
      </c>
      <c r="AT131" s="226" t="s">
        <v>192</v>
      </c>
      <c r="AU131" s="226" t="s">
        <v>81</v>
      </c>
      <c r="AY131" s="19" t="s">
        <v>190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1102</v>
      </c>
      <c r="BM131" s="226" t="s">
        <v>1633</v>
      </c>
    </row>
    <row r="132" s="2" customFormat="1">
      <c r="A132" s="40"/>
      <c r="B132" s="41"/>
      <c r="C132" s="42"/>
      <c r="D132" s="228" t="s">
        <v>198</v>
      </c>
      <c r="E132" s="42"/>
      <c r="F132" s="229" t="s">
        <v>1632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198</v>
      </c>
      <c r="AU132" s="19" t="s">
        <v>81</v>
      </c>
    </row>
    <row r="133" s="2" customFormat="1">
      <c r="A133" s="40"/>
      <c r="B133" s="41"/>
      <c r="C133" s="42"/>
      <c r="D133" s="233" t="s">
        <v>200</v>
      </c>
      <c r="E133" s="42"/>
      <c r="F133" s="234" t="s">
        <v>1634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200</v>
      </c>
      <c r="AU133" s="19" t="s">
        <v>81</v>
      </c>
    </row>
    <row r="134" s="2" customFormat="1" ht="16.5" customHeight="1">
      <c r="A134" s="40"/>
      <c r="B134" s="41"/>
      <c r="C134" s="215" t="s">
        <v>281</v>
      </c>
      <c r="D134" s="215" t="s">
        <v>192</v>
      </c>
      <c r="E134" s="216" t="s">
        <v>1635</v>
      </c>
      <c r="F134" s="217" t="s">
        <v>1636</v>
      </c>
      <c r="G134" s="218" t="s">
        <v>1574</v>
      </c>
      <c r="H134" s="219">
        <v>1</v>
      </c>
      <c r="I134" s="220"/>
      <c r="J134" s="221">
        <f>ROUND(I134*H134,2)</f>
        <v>0</v>
      </c>
      <c r="K134" s="217" t="s">
        <v>195</v>
      </c>
      <c r="L134" s="46"/>
      <c r="M134" s="222" t="s">
        <v>19</v>
      </c>
      <c r="N134" s="223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1102</v>
      </c>
      <c r="AT134" s="226" t="s">
        <v>192</v>
      </c>
      <c r="AU134" s="226" t="s">
        <v>81</v>
      </c>
      <c r="AY134" s="19" t="s">
        <v>190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81</v>
      </c>
      <c r="BK134" s="227">
        <f>ROUND(I134*H134,2)</f>
        <v>0</v>
      </c>
      <c r="BL134" s="19" t="s">
        <v>1102</v>
      </c>
      <c r="BM134" s="226" t="s">
        <v>1637</v>
      </c>
    </row>
    <row r="135" s="2" customFormat="1">
      <c r="A135" s="40"/>
      <c r="B135" s="41"/>
      <c r="C135" s="42"/>
      <c r="D135" s="228" t="s">
        <v>198</v>
      </c>
      <c r="E135" s="42"/>
      <c r="F135" s="229" t="s">
        <v>1636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198</v>
      </c>
      <c r="AU135" s="19" t="s">
        <v>81</v>
      </c>
    </row>
    <row r="136" s="2" customFormat="1">
      <c r="A136" s="40"/>
      <c r="B136" s="41"/>
      <c r="C136" s="42"/>
      <c r="D136" s="233" t="s">
        <v>200</v>
      </c>
      <c r="E136" s="42"/>
      <c r="F136" s="234" t="s">
        <v>1638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200</v>
      </c>
      <c r="AU136" s="19" t="s">
        <v>81</v>
      </c>
    </row>
    <row r="137" s="12" customFormat="1" ht="25.92" customHeight="1">
      <c r="A137" s="12"/>
      <c r="B137" s="199"/>
      <c r="C137" s="200"/>
      <c r="D137" s="201" t="s">
        <v>73</v>
      </c>
      <c r="E137" s="202" t="s">
        <v>1126</v>
      </c>
      <c r="F137" s="202" t="s">
        <v>1127</v>
      </c>
      <c r="G137" s="200"/>
      <c r="H137" s="200"/>
      <c r="I137" s="203"/>
      <c r="J137" s="204">
        <f>BK137</f>
        <v>0</v>
      </c>
      <c r="K137" s="200"/>
      <c r="L137" s="205"/>
      <c r="M137" s="206"/>
      <c r="N137" s="207"/>
      <c r="O137" s="207"/>
      <c r="P137" s="208">
        <f>SUM(P138:P146)</f>
        <v>0</v>
      </c>
      <c r="Q137" s="207"/>
      <c r="R137" s="208">
        <f>SUM(R138:R146)</f>
        <v>0</v>
      </c>
      <c r="S137" s="207"/>
      <c r="T137" s="209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224</v>
      </c>
      <c r="AT137" s="211" t="s">
        <v>73</v>
      </c>
      <c r="AU137" s="211" t="s">
        <v>74</v>
      </c>
      <c r="AY137" s="210" t="s">
        <v>190</v>
      </c>
      <c r="BK137" s="212">
        <f>SUM(BK138:BK146)</f>
        <v>0</v>
      </c>
    </row>
    <row r="138" s="2" customFormat="1" ht="16.5" customHeight="1">
      <c r="A138" s="40"/>
      <c r="B138" s="41"/>
      <c r="C138" s="215" t="s">
        <v>287</v>
      </c>
      <c r="D138" s="215" t="s">
        <v>192</v>
      </c>
      <c r="E138" s="216" t="s">
        <v>1639</v>
      </c>
      <c r="F138" s="217" t="s">
        <v>1640</v>
      </c>
      <c r="G138" s="218" t="s">
        <v>1574</v>
      </c>
      <c r="H138" s="219">
        <v>1</v>
      </c>
      <c r="I138" s="220"/>
      <c r="J138" s="221">
        <f>ROUND(I138*H138,2)</f>
        <v>0</v>
      </c>
      <c r="K138" s="217" t="s">
        <v>195</v>
      </c>
      <c r="L138" s="46"/>
      <c r="M138" s="222" t="s">
        <v>19</v>
      </c>
      <c r="N138" s="223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1102</v>
      </c>
      <c r="AT138" s="226" t="s">
        <v>192</v>
      </c>
      <c r="AU138" s="226" t="s">
        <v>81</v>
      </c>
      <c r="AY138" s="19" t="s">
        <v>190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1102</v>
      </c>
      <c r="BM138" s="226" t="s">
        <v>1641</v>
      </c>
    </row>
    <row r="139" s="2" customFormat="1">
      <c r="A139" s="40"/>
      <c r="B139" s="41"/>
      <c r="C139" s="42"/>
      <c r="D139" s="228" t="s">
        <v>198</v>
      </c>
      <c r="E139" s="42"/>
      <c r="F139" s="229" t="s">
        <v>1640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198</v>
      </c>
      <c r="AU139" s="19" t="s">
        <v>81</v>
      </c>
    </row>
    <row r="140" s="2" customFormat="1">
      <c r="A140" s="40"/>
      <c r="B140" s="41"/>
      <c r="C140" s="42"/>
      <c r="D140" s="233" t="s">
        <v>200</v>
      </c>
      <c r="E140" s="42"/>
      <c r="F140" s="234" t="s">
        <v>1642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200</v>
      </c>
      <c r="AU140" s="19" t="s">
        <v>81</v>
      </c>
    </row>
    <row r="141" s="2" customFormat="1" ht="16.5" customHeight="1">
      <c r="A141" s="40"/>
      <c r="B141" s="41"/>
      <c r="C141" s="215" t="s">
        <v>293</v>
      </c>
      <c r="D141" s="215" t="s">
        <v>192</v>
      </c>
      <c r="E141" s="216" t="s">
        <v>1643</v>
      </c>
      <c r="F141" s="217" t="s">
        <v>1644</v>
      </c>
      <c r="G141" s="218" t="s">
        <v>1574</v>
      </c>
      <c r="H141" s="219">
        <v>1</v>
      </c>
      <c r="I141" s="220"/>
      <c r="J141" s="221">
        <f>ROUND(I141*H141,2)</f>
        <v>0</v>
      </c>
      <c r="K141" s="217" t="s">
        <v>195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1102</v>
      </c>
      <c r="AT141" s="226" t="s">
        <v>192</v>
      </c>
      <c r="AU141" s="226" t="s">
        <v>81</v>
      </c>
      <c r="AY141" s="19" t="s">
        <v>190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1102</v>
      </c>
      <c r="BM141" s="226" t="s">
        <v>1645</v>
      </c>
    </row>
    <row r="142" s="2" customFormat="1">
      <c r="A142" s="40"/>
      <c r="B142" s="41"/>
      <c r="C142" s="42"/>
      <c r="D142" s="228" t="s">
        <v>198</v>
      </c>
      <c r="E142" s="42"/>
      <c r="F142" s="229" t="s">
        <v>1644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198</v>
      </c>
      <c r="AU142" s="19" t="s">
        <v>81</v>
      </c>
    </row>
    <row r="143" s="2" customFormat="1">
      <c r="A143" s="40"/>
      <c r="B143" s="41"/>
      <c r="C143" s="42"/>
      <c r="D143" s="233" t="s">
        <v>200</v>
      </c>
      <c r="E143" s="42"/>
      <c r="F143" s="234" t="s">
        <v>1646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200</v>
      </c>
      <c r="AU143" s="19" t="s">
        <v>81</v>
      </c>
    </row>
    <row r="144" s="2" customFormat="1" ht="16.5" customHeight="1">
      <c r="A144" s="40"/>
      <c r="B144" s="41"/>
      <c r="C144" s="215" t="s">
        <v>298</v>
      </c>
      <c r="D144" s="215" t="s">
        <v>192</v>
      </c>
      <c r="E144" s="216" t="s">
        <v>1647</v>
      </c>
      <c r="F144" s="217" t="s">
        <v>1648</v>
      </c>
      <c r="G144" s="218" t="s">
        <v>1574</v>
      </c>
      <c r="H144" s="219">
        <v>1</v>
      </c>
      <c r="I144" s="220"/>
      <c r="J144" s="221">
        <f>ROUND(I144*H144,2)</f>
        <v>0</v>
      </c>
      <c r="K144" s="217" t="s">
        <v>195</v>
      </c>
      <c r="L144" s="46"/>
      <c r="M144" s="222" t="s">
        <v>19</v>
      </c>
      <c r="N144" s="223" t="s">
        <v>45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1102</v>
      </c>
      <c r="AT144" s="226" t="s">
        <v>192</v>
      </c>
      <c r="AU144" s="226" t="s">
        <v>81</v>
      </c>
      <c r="AY144" s="19" t="s">
        <v>190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81</v>
      </c>
      <c r="BK144" s="227">
        <f>ROUND(I144*H144,2)</f>
        <v>0</v>
      </c>
      <c r="BL144" s="19" t="s">
        <v>1102</v>
      </c>
      <c r="BM144" s="226" t="s">
        <v>1649</v>
      </c>
    </row>
    <row r="145" s="2" customFormat="1">
      <c r="A145" s="40"/>
      <c r="B145" s="41"/>
      <c r="C145" s="42"/>
      <c r="D145" s="228" t="s">
        <v>198</v>
      </c>
      <c r="E145" s="42"/>
      <c r="F145" s="229" t="s">
        <v>1648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198</v>
      </c>
      <c r="AU145" s="19" t="s">
        <v>81</v>
      </c>
    </row>
    <row r="146" s="2" customFormat="1">
      <c r="A146" s="40"/>
      <c r="B146" s="41"/>
      <c r="C146" s="42"/>
      <c r="D146" s="233" t="s">
        <v>200</v>
      </c>
      <c r="E146" s="42"/>
      <c r="F146" s="234" t="s">
        <v>1650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200</v>
      </c>
      <c r="AU146" s="19" t="s">
        <v>81</v>
      </c>
    </row>
    <row r="147" s="12" customFormat="1" ht="25.92" customHeight="1">
      <c r="A147" s="12"/>
      <c r="B147" s="199"/>
      <c r="C147" s="200"/>
      <c r="D147" s="201" t="s">
        <v>73</v>
      </c>
      <c r="E147" s="202" t="s">
        <v>1651</v>
      </c>
      <c r="F147" s="202" t="s">
        <v>1652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SUM(P148:P151)</f>
        <v>0</v>
      </c>
      <c r="Q147" s="207"/>
      <c r="R147" s="208">
        <f>SUM(R148:R151)</f>
        <v>0</v>
      </c>
      <c r="S147" s="207"/>
      <c r="T147" s="209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224</v>
      </c>
      <c r="AT147" s="211" t="s">
        <v>73</v>
      </c>
      <c r="AU147" s="211" t="s">
        <v>74</v>
      </c>
      <c r="AY147" s="210" t="s">
        <v>190</v>
      </c>
      <c r="BK147" s="212">
        <f>SUM(BK148:BK151)</f>
        <v>0</v>
      </c>
    </row>
    <row r="148" s="2" customFormat="1" ht="16.5" customHeight="1">
      <c r="A148" s="40"/>
      <c r="B148" s="41"/>
      <c r="C148" s="215" t="s">
        <v>313</v>
      </c>
      <c r="D148" s="215" t="s">
        <v>192</v>
      </c>
      <c r="E148" s="216" t="s">
        <v>1653</v>
      </c>
      <c r="F148" s="217" t="s">
        <v>1654</v>
      </c>
      <c r="G148" s="218" t="s">
        <v>1574</v>
      </c>
      <c r="H148" s="219">
        <v>1</v>
      </c>
      <c r="I148" s="220"/>
      <c r="J148" s="221">
        <f>ROUND(I148*H148,2)</f>
        <v>0</v>
      </c>
      <c r="K148" s="217" t="s">
        <v>195</v>
      </c>
      <c r="L148" s="46"/>
      <c r="M148" s="222" t="s">
        <v>19</v>
      </c>
      <c r="N148" s="223" t="s">
        <v>45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1102</v>
      </c>
      <c r="AT148" s="226" t="s">
        <v>192</v>
      </c>
      <c r="AU148" s="226" t="s">
        <v>81</v>
      </c>
      <c r="AY148" s="19" t="s">
        <v>190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1102</v>
      </c>
      <c r="BM148" s="226" t="s">
        <v>1655</v>
      </c>
    </row>
    <row r="149" s="2" customFormat="1">
      <c r="A149" s="40"/>
      <c r="B149" s="41"/>
      <c r="C149" s="42"/>
      <c r="D149" s="228" t="s">
        <v>198</v>
      </c>
      <c r="E149" s="42"/>
      <c r="F149" s="229" t="s">
        <v>1654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198</v>
      </c>
      <c r="AU149" s="19" t="s">
        <v>81</v>
      </c>
    </row>
    <row r="150" s="2" customFormat="1">
      <c r="A150" s="40"/>
      <c r="B150" s="41"/>
      <c r="C150" s="42"/>
      <c r="D150" s="233" t="s">
        <v>200</v>
      </c>
      <c r="E150" s="42"/>
      <c r="F150" s="234" t="s">
        <v>1656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200</v>
      </c>
      <c r="AU150" s="19" t="s">
        <v>81</v>
      </c>
    </row>
    <row r="151" s="2" customFormat="1">
      <c r="A151" s="40"/>
      <c r="B151" s="41"/>
      <c r="C151" s="42"/>
      <c r="D151" s="228" t="s">
        <v>303</v>
      </c>
      <c r="E151" s="42"/>
      <c r="F151" s="277" t="s">
        <v>1657</v>
      </c>
      <c r="G151" s="42"/>
      <c r="H151" s="42"/>
      <c r="I151" s="230"/>
      <c r="J151" s="42"/>
      <c r="K151" s="42"/>
      <c r="L151" s="46"/>
      <c r="M151" s="278"/>
      <c r="N151" s="279"/>
      <c r="O151" s="280"/>
      <c r="P151" s="280"/>
      <c r="Q151" s="280"/>
      <c r="R151" s="280"/>
      <c r="S151" s="280"/>
      <c r="T151" s="281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303</v>
      </c>
      <c r="AU151" s="19" t="s">
        <v>81</v>
      </c>
    </row>
    <row r="152" s="2" customFormat="1" ht="6.96" customHeight="1">
      <c r="A152" s="40"/>
      <c r="B152" s="61"/>
      <c r="C152" s="62"/>
      <c r="D152" s="62"/>
      <c r="E152" s="62"/>
      <c r="F152" s="62"/>
      <c r="G152" s="62"/>
      <c r="H152" s="62"/>
      <c r="I152" s="62"/>
      <c r="J152" s="62"/>
      <c r="K152" s="62"/>
      <c r="L152" s="46"/>
      <c r="M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</sheetData>
  <sheetProtection sheet="1" autoFilter="0" formatColumns="0" formatRows="0" objects="1" scenarios="1" spinCount="100000" saltValue="5Xy8f0WJMiAirGPDVg/gATFY832d9te7g7A3QT6cpieg9iSOAaU9ab/BvoHAUYIIUbSSGQthxLUitn3FnqqUTw==" hashValue="hKGaaNswu+p6H56akFKXjyA6J6kptOIFLXssMKjztr5osQVBHOYXps7wNNmHPWkTnaUvEXBWeBevT2mgrtCIhg==" algorithmName="SHA-512" password="CA9C"/>
  <autoFilter ref="C85:K15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065002000"/>
    <hyperlink ref="F95" r:id="rId2" display="https://podminky.urs.cz/item/CS_URS_2024_01/090001000"/>
    <hyperlink ref="F99" r:id="rId3" display="https://podminky.urs.cz/item/CS_URS_2024_01/091003000"/>
    <hyperlink ref="F104" r:id="rId4" display="https://podminky.urs.cz/item/CS_URS_2024_01/010001000"/>
    <hyperlink ref="F108" r:id="rId5" display="https://podminky.urs.cz/item/CS_URS_2024_01/012002000"/>
    <hyperlink ref="F112" r:id="rId6" display="https://podminky.urs.cz/item/CS_URS_2024_01/013002000"/>
    <hyperlink ref="F115" r:id="rId7" display="https://podminky.urs.cz/item/CS_URS_2024_01/013254000"/>
    <hyperlink ref="F120" r:id="rId8" display="https://podminky.urs.cz/item/CS_URS_2024_01/030001000"/>
    <hyperlink ref="F124" r:id="rId9" display="https://podminky.urs.cz/item/CS_URS_2024_01/031203000"/>
    <hyperlink ref="F127" r:id="rId10" display="https://podminky.urs.cz/item/CS_URS_2024_01/033103000"/>
    <hyperlink ref="F130" r:id="rId11" display="https://podminky.urs.cz/item/CS_URS_2024_01/034103000"/>
    <hyperlink ref="F133" r:id="rId12" display="https://podminky.urs.cz/item/CS_URS_2024_01/034503000"/>
    <hyperlink ref="F136" r:id="rId13" display="https://podminky.urs.cz/item/CS_URS_2024_01/039103000"/>
    <hyperlink ref="F140" r:id="rId14" display="https://podminky.urs.cz/item/CS_URS_2024_01/042503000"/>
    <hyperlink ref="F143" r:id="rId15" display="https://podminky.urs.cz/item/CS_URS_2024_01/043103000"/>
    <hyperlink ref="F146" r:id="rId16" display="https://podminky.urs.cz/item/CS_URS_2024_01/043154000"/>
    <hyperlink ref="F150" r:id="rId17" display="https://podminky.urs.cz/item/CS_URS_2024_01/07210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LAPTOP-7V5AD3BR\klima</dc:creator>
  <cp:lastModifiedBy>LAPTOP-7V5AD3BR\klima</cp:lastModifiedBy>
  <dcterms:created xsi:type="dcterms:W3CDTF">2024-03-21T08:57:25Z</dcterms:created>
  <dcterms:modified xsi:type="dcterms:W3CDTF">2024-03-21T08:57:47Z</dcterms:modified>
</cp:coreProperties>
</file>